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esktop\sjednice  ŠO\Odluke\2025-2029\1. sjednica\"/>
    </mc:Choice>
  </mc:AlternateContent>
  <xr:revisionPtr revIDLastSave="0" documentId="8_{69012C4F-3EB4-4EFA-A06C-E56DBB3E4946}" xr6:coauthVersionLast="47" xr6:coauthVersionMax="47" xr10:uidLastSave="{00000000-0000-0000-0000-000000000000}"/>
  <bookViews>
    <workbookView xWindow="-120" yWindow="-120" windowWidth="19440" windowHeight="122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0" l="1"/>
  <c r="J25" i="10"/>
  <c r="H108" i="7"/>
  <c r="H107" i="7"/>
  <c r="G106" i="7"/>
  <c r="H106" i="7" s="1"/>
  <c r="F106" i="7"/>
  <c r="F105" i="7" s="1"/>
  <c r="E105" i="7"/>
  <c r="G88" i="7"/>
  <c r="G134" i="7"/>
  <c r="G146" i="7"/>
  <c r="F146" i="7"/>
  <c r="E146" i="7"/>
  <c r="E139" i="7"/>
  <c r="E138" i="7" s="1"/>
  <c r="E137" i="7" s="1"/>
  <c r="E136" i="7" s="1"/>
  <c r="B43" i="8"/>
  <c r="B39" i="8"/>
  <c r="B36" i="8"/>
  <c r="B34" i="8"/>
  <c r="B31" i="8" s="1"/>
  <c r="B32" i="8"/>
  <c r="B23" i="8"/>
  <c r="B19" i="8"/>
  <c r="B16" i="8"/>
  <c r="B11" i="8" s="1"/>
  <c r="B14" i="8"/>
  <c r="B12" i="8"/>
  <c r="E14" i="7"/>
  <c r="E21" i="7"/>
  <c r="E26" i="7"/>
  <c r="E33" i="7"/>
  <c r="E40" i="7"/>
  <c r="E68" i="7"/>
  <c r="E74" i="7"/>
  <c r="E73" i="7" s="1"/>
  <c r="E72" i="7" s="1"/>
  <c r="H72" i="7" s="1"/>
  <c r="E78" i="7"/>
  <c r="E87" i="7"/>
  <c r="E114" i="7"/>
  <c r="E110" i="7" s="1"/>
  <c r="E109" i="7" s="1"/>
  <c r="E119" i="7"/>
  <c r="E118" i="7" s="1"/>
  <c r="E117" i="7" s="1"/>
  <c r="E130" i="7"/>
  <c r="E132" i="7"/>
  <c r="E134" i="7"/>
  <c r="E148" i="7"/>
  <c r="E155" i="7"/>
  <c r="E154" i="7" s="1"/>
  <c r="E153" i="7" s="1"/>
  <c r="E152" i="7" s="1"/>
  <c r="E162" i="7"/>
  <c r="E165" i="7"/>
  <c r="E170" i="7"/>
  <c r="E169" i="7" s="1"/>
  <c r="E168" i="7" s="1"/>
  <c r="E167" i="7" s="1"/>
  <c r="E180" i="7"/>
  <c r="E179" i="7" s="1"/>
  <c r="E184" i="7"/>
  <c r="E183" i="7" s="1"/>
  <c r="E191" i="7"/>
  <c r="E190" i="7" s="1"/>
  <c r="E189" i="7" s="1"/>
  <c r="E195" i="7"/>
  <c r="E194" i="7" s="1"/>
  <c r="E193" i="7" s="1"/>
  <c r="E200" i="7"/>
  <c r="E199" i="7" s="1"/>
  <c r="E198" i="7" s="1"/>
  <c r="E209" i="7"/>
  <c r="E208" i="7" s="1"/>
  <c r="E207" i="7" s="1"/>
  <c r="E219" i="7"/>
  <c r="E218" i="7" s="1"/>
  <c r="E227" i="7"/>
  <c r="E226" i="7" s="1"/>
  <c r="E225" i="7" s="1"/>
  <c r="E235" i="7"/>
  <c r="E234" i="7" s="1"/>
  <c r="E242" i="7"/>
  <c r="E247" i="7"/>
  <c r="E250" i="7"/>
  <c r="E249" i="7" s="1"/>
  <c r="E252" i="7"/>
  <c r="E255" i="7"/>
  <c r="E258" i="7"/>
  <c r="E260" i="7"/>
  <c r="E265" i="7"/>
  <c r="E264" i="7" s="1"/>
  <c r="E263" i="7" s="1"/>
  <c r="E262" i="7" s="1"/>
  <c r="E271" i="7"/>
  <c r="E270" i="7" s="1"/>
  <c r="E269" i="7" s="1"/>
  <c r="E268" i="7" s="1"/>
  <c r="E277" i="7"/>
  <c r="E276" i="7" s="1"/>
  <c r="E275" i="7" s="1"/>
  <c r="E282" i="7"/>
  <c r="E281" i="7" s="1"/>
  <c r="E280" i="7" s="1"/>
  <c r="B12" i="5"/>
  <c r="B11" i="5" s="1"/>
  <c r="F113" i="3"/>
  <c r="F112" i="3" s="1"/>
  <c r="F110" i="3"/>
  <c r="F103" i="3"/>
  <c r="F102" i="3" s="1"/>
  <c r="F99" i="3"/>
  <c r="F98" i="3" s="1"/>
  <c r="F96" i="3"/>
  <c r="F95" i="3"/>
  <c r="F90" i="3"/>
  <c r="F89" i="3" s="1"/>
  <c r="F81" i="3"/>
  <c r="F79" i="3"/>
  <c r="F69" i="3"/>
  <c r="F62" i="3"/>
  <c r="F57" i="3"/>
  <c r="F56" i="3"/>
  <c r="F53" i="3"/>
  <c r="F51" i="3"/>
  <c r="F47" i="3"/>
  <c r="F46" i="3"/>
  <c r="F36" i="3"/>
  <c r="F32" i="3"/>
  <c r="F31" i="3" s="1"/>
  <c r="F28" i="3"/>
  <c r="F26" i="3"/>
  <c r="F25" i="3" s="1"/>
  <c r="F23" i="3"/>
  <c r="F22" i="3"/>
  <c r="F20" i="3"/>
  <c r="F19" i="3" s="1"/>
  <c r="F16" i="3"/>
  <c r="F14" i="3"/>
  <c r="F13" i="3" s="1"/>
  <c r="F12" i="10"/>
  <c r="F9" i="10"/>
  <c r="H16" i="7"/>
  <c r="H18" i="7"/>
  <c r="H20" i="7"/>
  <c r="H23" i="7"/>
  <c r="H28" i="7"/>
  <c r="H30" i="7"/>
  <c r="H32" i="7"/>
  <c r="H35" i="7"/>
  <c r="H42" i="7"/>
  <c r="H43" i="7"/>
  <c r="H45" i="7"/>
  <c r="H46" i="7"/>
  <c r="H47" i="7"/>
  <c r="H48" i="7"/>
  <c r="H49" i="7"/>
  <c r="H50" i="7"/>
  <c r="H52" i="7"/>
  <c r="H53" i="7"/>
  <c r="H54" i="7"/>
  <c r="H55" i="7"/>
  <c r="H56" i="7"/>
  <c r="H57" i="7"/>
  <c r="H58" i="7"/>
  <c r="H59" i="7"/>
  <c r="H60" i="7"/>
  <c r="H62" i="7"/>
  <c r="H63" i="7"/>
  <c r="H64" i="7"/>
  <c r="H65" i="7"/>
  <c r="H66" i="7"/>
  <c r="H67" i="7"/>
  <c r="H70" i="7"/>
  <c r="H71" i="7"/>
  <c r="H75" i="7"/>
  <c r="H80" i="7"/>
  <c r="H81" i="7"/>
  <c r="H82" i="7"/>
  <c r="H84" i="7"/>
  <c r="H86" i="7"/>
  <c r="H90" i="7"/>
  <c r="H92" i="7"/>
  <c r="H93" i="7"/>
  <c r="H94" i="7"/>
  <c r="H96" i="7"/>
  <c r="H97" i="7"/>
  <c r="H98" i="7"/>
  <c r="H99" i="7"/>
  <c r="H100" i="7"/>
  <c r="H102" i="7"/>
  <c r="H103" i="7"/>
  <c r="H104" i="7"/>
  <c r="H112" i="7"/>
  <c r="H113" i="7"/>
  <c r="H115" i="7"/>
  <c r="H120" i="7"/>
  <c r="H121" i="7"/>
  <c r="H122" i="7"/>
  <c r="H124" i="7"/>
  <c r="H125" i="7"/>
  <c r="H127" i="7"/>
  <c r="H131" i="7"/>
  <c r="H133" i="7"/>
  <c r="H142" i="7"/>
  <c r="H150" i="7"/>
  <c r="H157" i="7"/>
  <c r="H163" i="7"/>
  <c r="H164" i="7"/>
  <c r="H166" i="7"/>
  <c r="H172" i="7"/>
  <c r="H173" i="7"/>
  <c r="H175" i="7"/>
  <c r="H176" i="7"/>
  <c r="H182" i="7"/>
  <c r="H186" i="7"/>
  <c r="H192" i="7"/>
  <c r="H196" i="7"/>
  <c r="H202" i="7"/>
  <c r="H203" i="7"/>
  <c r="H205" i="7"/>
  <c r="H210" i="7"/>
  <c r="H212" i="7"/>
  <c r="H213" i="7"/>
  <c r="H215" i="7"/>
  <c r="H216" i="7"/>
  <c r="H217" i="7"/>
  <c r="H221" i="7"/>
  <c r="H223" i="7"/>
  <c r="H228" i="7"/>
  <c r="H230" i="7"/>
  <c r="H231" i="7"/>
  <c r="H233" i="7"/>
  <c r="H237" i="7"/>
  <c r="H243" i="7"/>
  <c r="H245" i="7"/>
  <c r="H246" i="7"/>
  <c r="H248" i="7"/>
  <c r="H251" i="7"/>
  <c r="H256" i="7"/>
  <c r="H257" i="7"/>
  <c r="H259" i="7"/>
  <c r="H261" i="7"/>
  <c r="H267" i="7"/>
  <c r="H273" i="7"/>
  <c r="H279" i="7"/>
  <c r="H284" i="7"/>
  <c r="G174" i="7"/>
  <c r="H174" i="7" s="1"/>
  <c r="G41" i="7"/>
  <c r="H41" i="7" s="1"/>
  <c r="G34" i="7"/>
  <c r="H34" i="7" s="1"/>
  <c r="G27" i="7"/>
  <c r="H27" i="7" s="1"/>
  <c r="I113" i="3"/>
  <c r="J10" i="10"/>
  <c r="F45" i="3" l="1"/>
  <c r="F101" i="3"/>
  <c r="G105" i="7"/>
  <c r="H105" i="7" s="1"/>
  <c r="F15" i="10"/>
  <c r="E161" i="7"/>
  <c r="E160" i="7" s="1"/>
  <c r="E159" i="7" s="1"/>
  <c r="E158" i="7" s="1"/>
  <c r="E77" i="7"/>
  <c r="E76" i="7" s="1"/>
  <c r="E39" i="7"/>
  <c r="E38" i="7" s="1"/>
  <c r="E25" i="7"/>
  <c r="E24" i="7" s="1"/>
  <c r="E11" i="7" s="1"/>
  <c r="E10" i="7" s="1"/>
  <c r="E13" i="7"/>
  <c r="E12" i="7" s="1"/>
  <c r="E254" i="7"/>
  <c r="E253" i="7" s="1"/>
  <c r="E241" i="7"/>
  <c r="E240" i="7" s="1"/>
  <c r="E239" i="7" s="1"/>
  <c r="E238" i="7" s="1"/>
  <c r="E145" i="7"/>
  <c r="E144" i="7" s="1"/>
  <c r="E143" i="7" s="1"/>
  <c r="E206" i="7"/>
  <c r="E188" i="7"/>
  <c r="E187" i="7" s="1"/>
  <c r="E178" i="7"/>
  <c r="E177" i="7" s="1"/>
  <c r="E129" i="7"/>
  <c r="E128" i="7" s="1"/>
  <c r="E116" i="7" s="1"/>
  <c r="E224" i="7"/>
  <c r="E274" i="7"/>
  <c r="F12" i="3"/>
  <c r="F11" i="3" s="1"/>
  <c r="H74" i="7"/>
  <c r="H73" i="7"/>
  <c r="G33" i="7"/>
  <c r="H33" i="7" s="1"/>
  <c r="G13" i="5"/>
  <c r="G14" i="5"/>
  <c r="G15" i="5"/>
  <c r="G33" i="8"/>
  <c r="G35" i="8"/>
  <c r="G37" i="8"/>
  <c r="G38" i="8"/>
  <c r="G40" i="8"/>
  <c r="G41" i="8"/>
  <c r="G42" i="8"/>
  <c r="G44" i="8"/>
  <c r="G13" i="8"/>
  <c r="G15" i="8"/>
  <c r="G17" i="8"/>
  <c r="G18" i="8"/>
  <c r="G20" i="8"/>
  <c r="G21" i="8"/>
  <c r="G22" i="8"/>
  <c r="G24" i="8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K42" i="3"/>
  <c r="K43" i="3"/>
  <c r="K48" i="3"/>
  <c r="K49" i="3"/>
  <c r="K50" i="3"/>
  <c r="K52" i="3"/>
  <c r="K54" i="3"/>
  <c r="K55" i="3"/>
  <c r="K58" i="3"/>
  <c r="K59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0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K114" i="3"/>
  <c r="K115" i="3"/>
  <c r="K22" i="10"/>
  <c r="K21" i="10"/>
  <c r="K10" i="10"/>
  <c r="K11" i="10"/>
  <c r="K13" i="10"/>
  <c r="K14" i="10"/>
  <c r="J11" i="10"/>
  <c r="F44" i="3" l="1"/>
  <c r="E37" i="7"/>
  <c r="E36" i="7" s="1"/>
  <c r="E197" i="7"/>
  <c r="E151" i="7" s="1"/>
  <c r="G222" i="7"/>
  <c r="H222" i="7" s="1"/>
  <c r="G220" i="7"/>
  <c r="H220" i="7" s="1"/>
  <c r="G201" i="7"/>
  <c r="H201" i="7" s="1"/>
  <c r="F170" i="7"/>
  <c r="G171" i="7"/>
  <c r="H171" i="7" s="1"/>
  <c r="G156" i="7"/>
  <c r="H156" i="7" s="1"/>
  <c r="G91" i="7"/>
  <c r="H91" i="7" s="1"/>
  <c r="G95" i="7"/>
  <c r="H95" i="7" s="1"/>
  <c r="G101" i="7"/>
  <c r="H101" i="7" s="1"/>
  <c r="F88" i="7"/>
  <c r="H88" i="7"/>
  <c r="E9" i="7" l="1"/>
  <c r="G170" i="7"/>
  <c r="H170" i="7" s="1"/>
  <c r="G219" i="7"/>
  <c r="H219" i="7" l="1"/>
  <c r="F101" i="7"/>
  <c r="G87" i="7"/>
  <c r="H87" i="7" s="1"/>
  <c r="F91" i="7"/>
  <c r="J114" i="3" l="1"/>
  <c r="F283" i="7" l="1"/>
  <c r="F282" i="7" s="1"/>
  <c r="F281" i="7" s="1"/>
  <c r="F280" i="7" s="1"/>
  <c r="G283" i="7"/>
  <c r="H283" i="7" s="1"/>
  <c r="F278" i="7"/>
  <c r="F277" i="7" s="1"/>
  <c r="F276" i="7" s="1"/>
  <c r="F275" i="7" s="1"/>
  <c r="G278" i="7"/>
  <c r="H278" i="7" s="1"/>
  <c r="F272" i="7"/>
  <c r="F271" i="7" s="1"/>
  <c r="F270" i="7" s="1"/>
  <c r="G272" i="7"/>
  <c r="H272" i="7" s="1"/>
  <c r="F266" i="7"/>
  <c r="F265" i="7" s="1"/>
  <c r="F264" i="7" s="1"/>
  <c r="F263" i="7" s="1"/>
  <c r="F262" i="7" s="1"/>
  <c r="G266" i="7"/>
  <c r="H266" i="7" s="1"/>
  <c r="F260" i="7"/>
  <c r="G260" i="7"/>
  <c r="F258" i="7"/>
  <c r="G258" i="7"/>
  <c r="H258" i="7" s="1"/>
  <c r="F255" i="7"/>
  <c r="G255" i="7"/>
  <c r="H255" i="7" s="1"/>
  <c r="F252" i="7"/>
  <c r="G252" i="7"/>
  <c r="H252" i="7" s="1"/>
  <c r="F250" i="7"/>
  <c r="F249" i="7" s="1"/>
  <c r="G250" i="7"/>
  <c r="F247" i="7"/>
  <c r="G247" i="7"/>
  <c r="H247" i="7" s="1"/>
  <c r="F244" i="7"/>
  <c r="G244" i="7"/>
  <c r="H244" i="7" s="1"/>
  <c r="F242" i="7"/>
  <c r="G242" i="7"/>
  <c r="H242" i="7" s="1"/>
  <c r="F236" i="7"/>
  <c r="F235" i="7" s="1"/>
  <c r="F234" i="7" s="1"/>
  <c r="G236" i="7"/>
  <c r="F232" i="7"/>
  <c r="G232" i="7"/>
  <c r="H232" i="7" s="1"/>
  <c r="F229" i="7"/>
  <c r="G229" i="7"/>
  <c r="H229" i="7" s="1"/>
  <c r="F227" i="7"/>
  <c r="G227" i="7"/>
  <c r="H227" i="7" s="1"/>
  <c r="F220" i="7"/>
  <c r="F219" i="7" s="1"/>
  <c r="F218" i="7" s="1"/>
  <c r="G218" i="7"/>
  <c r="F214" i="7"/>
  <c r="G214" i="7"/>
  <c r="H214" i="7" s="1"/>
  <c r="F211" i="7"/>
  <c r="G211" i="7"/>
  <c r="H211" i="7" s="1"/>
  <c r="G209" i="7"/>
  <c r="F209" i="7"/>
  <c r="F204" i="7"/>
  <c r="G204" i="7"/>
  <c r="H204" i="7" s="1"/>
  <c r="F201" i="7"/>
  <c r="F195" i="7"/>
  <c r="F194" i="7" s="1"/>
  <c r="F193" i="7" s="1"/>
  <c r="G195" i="7"/>
  <c r="F191" i="7"/>
  <c r="F190" i="7" s="1"/>
  <c r="G191" i="7"/>
  <c r="H191" i="7" s="1"/>
  <c r="G190" i="7"/>
  <c r="H190" i="7" s="1"/>
  <c r="F165" i="7"/>
  <c r="G165" i="7"/>
  <c r="H165" i="7" s="1"/>
  <c r="F162" i="7"/>
  <c r="G162" i="7"/>
  <c r="F155" i="7"/>
  <c r="F154" i="7" s="1"/>
  <c r="F153" i="7" s="1"/>
  <c r="F152" i="7" s="1"/>
  <c r="G155" i="7"/>
  <c r="F149" i="7"/>
  <c r="F148" i="7" s="1"/>
  <c r="F145" i="7" s="1"/>
  <c r="G149" i="7"/>
  <c r="H149" i="7" s="1"/>
  <c r="F141" i="7"/>
  <c r="G141" i="7"/>
  <c r="F132" i="7"/>
  <c r="G132" i="7"/>
  <c r="F130" i="7"/>
  <c r="G130" i="7"/>
  <c r="F114" i="7"/>
  <c r="G114" i="7"/>
  <c r="H114" i="7" s="1"/>
  <c r="F111" i="7"/>
  <c r="G111" i="7"/>
  <c r="H111" i="7" s="1"/>
  <c r="H141" i="7" l="1"/>
  <c r="G139" i="7"/>
  <c r="H139" i="7" s="1"/>
  <c r="F139" i="7"/>
  <c r="F138" i="7" s="1"/>
  <c r="F137" i="7" s="1"/>
  <c r="F136" i="7" s="1"/>
  <c r="H218" i="7"/>
  <c r="H236" i="7"/>
  <c r="H132" i="7"/>
  <c r="H162" i="7"/>
  <c r="H209" i="7"/>
  <c r="H130" i="7"/>
  <c r="H155" i="7"/>
  <c r="H195" i="7"/>
  <c r="H250" i="7"/>
  <c r="H260" i="7"/>
  <c r="G226" i="7"/>
  <c r="G194" i="7"/>
  <c r="H194" i="7" s="1"/>
  <c r="G254" i="7"/>
  <c r="G271" i="7"/>
  <c r="H271" i="7" s="1"/>
  <c r="F254" i="7"/>
  <c r="F253" i="7" s="1"/>
  <c r="G189" i="7"/>
  <c r="G249" i="7"/>
  <c r="H249" i="7" s="1"/>
  <c r="G282" i="7"/>
  <c r="H282" i="7" s="1"/>
  <c r="G265" i="7"/>
  <c r="H265" i="7" s="1"/>
  <c r="G148" i="7"/>
  <c r="G277" i="7"/>
  <c r="H277" i="7" s="1"/>
  <c r="G154" i="7"/>
  <c r="H154" i="7" s="1"/>
  <c r="G235" i="7"/>
  <c r="H235" i="7" s="1"/>
  <c r="G208" i="7"/>
  <c r="F129" i="7"/>
  <c r="F128" i="7" s="1"/>
  <c r="G161" i="7"/>
  <c r="G241" i="7"/>
  <c r="F274" i="7"/>
  <c r="F241" i="7"/>
  <c r="F240" i="7" s="1"/>
  <c r="F239" i="7" s="1"/>
  <c r="F238" i="7" s="1"/>
  <c r="F226" i="7"/>
  <c r="F225" i="7" s="1"/>
  <c r="F224" i="7" s="1"/>
  <c r="F208" i="7"/>
  <c r="F207" i="7" s="1"/>
  <c r="F206" i="7" s="1"/>
  <c r="G200" i="7"/>
  <c r="F200" i="7"/>
  <c r="F199" i="7" s="1"/>
  <c r="F198" i="7" s="1"/>
  <c r="F161" i="7"/>
  <c r="F160" i="7" s="1"/>
  <c r="F159" i="7" s="1"/>
  <c r="F158" i="7" s="1"/>
  <c r="G129" i="7"/>
  <c r="H129" i="7" s="1"/>
  <c r="G110" i="7"/>
  <c r="H110" i="7" s="1"/>
  <c r="F110" i="7"/>
  <c r="F109" i="7" s="1"/>
  <c r="F126" i="7"/>
  <c r="G126" i="7"/>
  <c r="H126" i="7" s="1"/>
  <c r="F123" i="7"/>
  <c r="G123" i="7"/>
  <c r="H123" i="7" s="1"/>
  <c r="F119" i="7"/>
  <c r="G119" i="7"/>
  <c r="F95" i="7"/>
  <c r="F85" i="7"/>
  <c r="G85" i="7"/>
  <c r="H85" i="7" s="1"/>
  <c r="F83" i="7"/>
  <c r="G83" i="7"/>
  <c r="H83" i="7" s="1"/>
  <c r="F79" i="7"/>
  <c r="G79" i="7"/>
  <c r="H79" i="7" s="1"/>
  <c r="F69" i="7"/>
  <c r="F68" i="7" s="1"/>
  <c r="G69" i="7"/>
  <c r="H69" i="7" s="1"/>
  <c r="F61" i="7"/>
  <c r="G61" i="7"/>
  <c r="H61" i="7" s="1"/>
  <c r="F51" i="7"/>
  <c r="G51" i="7"/>
  <c r="H51" i="7" s="1"/>
  <c r="F44" i="7"/>
  <c r="G44" i="7"/>
  <c r="H44" i="7" s="1"/>
  <c r="F41" i="7"/>
  <c r="F31" i="7"/>
  <c r="G31" i="7"/>
  <c r="H31" i="7" s="1"/>
  <c r="F29" i="7"/>
  <c r="G29" i="7"/>
  <c r="F27" i="7"/>
  <c r="F22" i="7"/>
  <c r="F21" i="7" s="1"/>
  <c r="G22" i="7"/>
  <c r="H22" i="7" s="1"/>
  <c r="F19" i="7"/>
  <c r="G19" i="7"/>
  <c r="H19" i="7" s="1"/>
  <c r="F17" i="7"/>
  <c r="G17" i="7"/>
  <c r="H17" i="7" s="1"/>
  <c r="F15" i="7"/>
  <c r="G15" i="7"/>
  <c r="H15" i="7" s="1"/>
  <c r="F189" i="7"/>
  <c r="H148" i="7" l="1"/>
  <c r="G145" i="7"/>
  <c r="H29" i="7"/>
  <c r="G26" i="7"/>
  <c r="G25" i="7" s="1"/>
  <c r="H200" i="7"/>
  <c r="H241" i="7"/>
  <c r="H208" i="7"/>
  <c r="H254" i="7"/>
  <c r="H119" i="7"/>
  <c r="H161" i="7"/>
  <c r="H226" i="7"/>
  <c r="H189" i="7"/>
  <c r="G199" i="7"/>
  <c r="H199" i="7" s="1"/>
  <c r="G153" i="7"/>
  <c r="H153" i="7" s="1"/>
  <c r="G276" i="7"/>
  <c r="H276" i="7" s="1"/>
  <c r="G225" i="7"/>
  <c r="H225" i="7" s="1"/>
  <c r="G160" i="7"/>
  <c r="H160" i="7" s="1"/>
  <c r="G270" i="7"/>
  <c r="H270" i="7" s="1"/>
  <c r="G253" i="7"/>
  <c r="H253" i="7" s="1"/>
  <c r="G207" i="7"/>
  <c r="H207" i="7" s="1"/>
  <c r="G138" i="7"/>
  <c r="H138" i="7" s="1"/>
  <c r="G68" i="7"/>
  <c r="H68" i="7" s="1"/>
  <c r="G234" i="7"/>
  <c r="H234" i="7" s="1"/>
  <c r="G240" i="7"/>
  <c r="H240" i="7" s="1"/>
  <c r="G109" i="7"/>
  <c r="H109" i="7" s="1"/>
  <c r="G281" i="7"/>
  <c r="H281" i="7" s="1"/>
  <c r="G128" i="7"/>
  <c r="H128" i="7" s="1"/>
  <c r="G193" i="7"/>
  <c r="H193" i="7" s="1"/>
  <c r="G78" i="7"/>
  <c r="F78" i="7"/>
  <c r="F87" i="7"/>
  <c r="F118" i="7"/>
  <c r="F117" i="7" s="1"/>
  <c r="F116" i="7" s="1"/>
  <c r="F14" i="7"/>
  <c r="F13" i="7" s="1"/>
  <c r="F12" i="7" s="1"/>
  <c r="F26" i="7"/>
  <c r="F40" i="7"/>
  <c r="F39" i="7" s="1"/>
  <c r="F38" i="7" s="1"/>
  <c r="F197" i="7"/>
  <c r="G118" i="7"/>
  <c r="G40" i="7"/>
  <c r="G21" i="7"/>
  <c r="H21" i="7" s="1"/>
  <c r="G14" i="7"/>
  <c r="H14" i="7" s="1"/>
  <c r="F181" i="7"/>
  <c r="F180" i="7" s="1"/>
  <c r="G181" i="7"/>
  <c r="H181" i="7" s="1"/>
  <c r="F185" i="7"/>
  <c r="F184" i="7" s="1"/>
  <c r="F183" i="7" s="1"/>
  <c r="G185" i="7"/>
  <c r="H185" i="7" s="1"/>
  <c r="G112" i="3"/>
  <c r="H113" i="3"/>
  <c r="H112" i="3" s="1"/>
  <c r="H78" i="7" l="1"/>
  <c r="G77" i="7"/>
  <c r="H118" i="7"/>
  <c r="H40" i="7"/>
  <c r="H26" i="7"/>
  <c r="K113" i="3"/>
  <c r="J113" i="3"/>
  <c r="G159" i="7"/>
  <c r="H159" i="7" s="1"/>
  <c r="G39" i="7"/>
  <c r="H39" i="7" s="1"/>
  <c r="G224" i="7"/>
  <c r="H224" i="7" s="1"/>
  <c r="G137" i="7"/>
  <c r="H137" i="7" s="1"/>
  <c r="G280" i="7"/>
  <c r="H280" i="7" s="1"/>
  <c r="G239" i="7"/>
  <c r="H239" i="7" s="1"/>
  <c r="G206" i="7"/>
  <c r="H206" i="7" s="1"/>
  <c r="G152" i="7"/>
  <c r="H152" i="7" s="1"/>
  <c r="G117" i="7"/>
  <c r="H117" i="7" s="1"/>
  <c r="G275" i="7"/>
  <c r="H275" i="7" s="1"/>
  <c r="I112" i="3"/>
  <c r="H77" i="7"/>
  <c r="G198" i="7"/>
  <c r="H198" i="7" s="1"/>
  <c r="F77" i="7"/>
  <c r="F25" i="7"/>
  <c r="F24" i="7" s="1"/>
  <c r="G13" i="7"/>
  <c r="H13" i="7" s="1"/>
  <c r="G184" i="7"/>
  <c r="H184" i="7" s="1"/>
  <c r="G180" i="7"/>
  <c r="H180" i="7" s="1"/>
  <c r="J80" i="3"/>
  <c r="G79" i="3"/>
  <c r="H79" i="3"/>
  <c r="I79" i="3"/>
  <c r="J79" i="3"/>
  <c r="J59" i="3"/>
  <c r="K79" i="3" l="1"/>
  <c r="H25" i="7"/>
  <c r="G24" i="7"/>
  <c r="H24" i="7" s="1"/>
  <c r="G158" i="7"/>
  <c r="H158" i="7" s="1"/>
  <c r="G116" i="7"/>
  <c r="H116" i="7" s="1"/>
  <c r="G76" i="7"/>
  <c r="H76" i="7" s="1"/>
  <c r="G238" i="7"/>
  <c r="H238" i="7" s="1"/>
  <c r="G197" i="7"/>
  <c r="H197" i="7" s="1"/>
  <c r="G38" i="7"/>
  <c r="H38" i="7" s="1"/>
  <c r="K112" i="3"/>
  <c r="J112" i="3"/>
  <c r="G274" i="7"/>
  <c r="H274" i="7" s="1"/>
  <c r="G136" i="7"/>
  <c r="H136" i="7" s="1"/>
  <c r="G12" i="7"/>
  <c r="H12" i="7" s="1"/>
  <c r="G183" i="7"/>
  <c r="H183" i="7" s="1"/>
  <c r="G37" i="7" l="1"/>
  <c r="H37" i="7" s="1"/>
  <c r="F76" i="7"/>
  <c r="F37" i="7" s="1"/>
  <c r="H145" i="7"/>
  <c r="F144" i="7"/>
  <c r="F143" i="7" s="1"/>
  <c r="F169" i="7"/>
  <c r="F168" i="7" s="1"/>
  <c r="F167" i="7" s="1"/>
  <c r="G169" i="7"/>
  <c r="F179" i="7"/>
  <c r="G179" i="7"/>
  <c r="H179" i="7" l="1"/>
  <c r="H169" i="7"/>
  <c r="F36" i="7"/>
  <c r="F178" i="7"/>
  <c r="F177" i="7" s="1"/>
  <c r="G178" i="7"/>
  <c r="H178" i="7" s="1"/>
  <c r="G168" i="7"/>
  <c r="H168" i="7" s="1"/>
  <c r="G144" i="7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H110" i="3"/>
  <c r="I110" i="3"/>
  <c r="K110" i="3" s="1"/>
  <c r="G102" i="3"/>
  <c r="G101" i="3" s="1"/>
  <c r="H103" i="3"/>
  <c r="I103" i="3"/>
  <c r="G98" i="3"/>
  <c r="H99" i="3"/>
  <c r="H98" i="3" s="1"/>
  <c r="I99" i="3"/>
  <c r="K99" i="3" s="1"/>
  <c r="G95" i="3"/>
  <c r="H96" i="3"/>
  <c r="H95" i="3" s="1"/>
  <c r="I96" i="3"/>
  <c r="H90" i="3"/>
  <c r="H89" i="3" s="1"/>
  <c r="I90" i="3"/>
  <c r="G89" i="3"/>
  <c r="G56" i="3"/>
  <c r="H81" i="3"/>
  <c r="I81" i="3"/>
  <c r="K81" i="3" s="1"/>
  <c r="H69" i="3"/>
  <c r="I69" i="3"/>
  <c r="K69" i="3" s="1"/>
  <c r="H62" i="3"/>
  <c r="I62" i="3"/>
  <c r="K62" i="3" s="1"/>
  <c r="H57" i="3"/>
  <c r="I57" i="3"/>
  <c r="K57" i="3" s="1"/>
  <c r="H56" i="3"/>
  <c r="H53" i="3"/>
  <c r="I53" i="3"/>
  <c r="K53" i="3" s="1"/>
  <c r="H51" i="3"/>
  <c r="I51" i="3"/>
  <c r="K51" i="3" s="1"/>
  <c r="H47" i="3"/>
  <c r="I47" i="3"/>
  <c r="K47" i="3" s="1"/>
  <c r="H16" i="3"/>
  <c r="I16" i="3"/>
  <c r="G14" i="3"/>
  <c r="H14" i="3"/>
  <c r="I14" i="3"/>
  <c r="G20" i="3"/>
  <c r="G19" i="3" s="1"/>
  <c r="H20" i="3"/>
  <c r="H19" i="3" s="1"/>
  <c r="I20" i="3"/>
  <c r="G22" i="3"/>
  <c r="H23" i="3"/>
  <c r="H22" i="3" s="1"/>
  <c r="I23" i="3"/>
  <c r="H28" i="3"/>
  <c r="I28" i="3"/>
  <c r="K28" i="3" s="1"/>
  <c r="H26" i="3"/>
  <c r="I26" i="3"/>
  <c r="K26" i="3" s="1"/>
  <c r="G31" i="3"/>
  <c r="H32" i="3"/>
  <c r="H31" i="3" s="1"/>
  <c r="I32" i="3"/>
  <c r="G36" i="3"/>
  <c r="H36" i="3"/>
  <c r="I36" i="3"/>
  <c r="K36" i="3" s="1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K20" i="3" l="1"/>
  <c r="H102" i="3"/>
  <c r="H101" i="3" s="1"/>
  <c r="H144" i="7"/>
  <c r="K16" i="3"/>
  <c r="K23" i="3"/>
  <c r="I31" i="3"/>
  <c r="K31" i="3" s="1"/>
  <c r="K32" i="3"/>
  <c r="I89" i="3"/>
  <c r="K89" i="3" s="1"/>
  <c r="K90" i="3"/>
  <c r="G143" i="7"/>
  <c r="H143" i="7" s="1"/>
  <c r="I98" i="3"/>
  <c r="K98" i="3" s="1"/>
  <c r="I102" i="3"/>
  <c r="K103" i="3"/>
  <c r="I95" i="3"/>
  <c r="K95" i="3" s="1"/>
  <c r="K96" i="3"/>
  <c r="K14" i="3"/>
  <c r="I56" i="3"/>
  <c r="K56" i="3" s="1"/>
  <c r="H46" i="3"/>
  <c r="H45" i="3" s="1"/>
  <c r="H44" i="3" s="1"/>
  <c r="I13" i="3"/>
  <c r="J28" i="3"/>
  <c r="H13" i="3"/>
  <c r="J110" i="3"/>
  <c r="J20" i="3"/>
  <c r="J14" i="3"/>
  <c r="I25" i="3"/>
  <c r="G13" i="3"/>
  <c r="J90" i="3"/>
  <c r="J16" i="3"/>
  <c r="J81" i="3"/>
  <c r="J51" i="3"/>
  <c r="J47" i="3"/>
  <c r="J23" i="3"/>
  <c r="G25" i="3"/>
  <c r="J103" i="3"/>
  <c r="J99" i="3"/>
  <c r="J95" i="3"/>
  <c r="J69" i="3"/>
  <c r="I22" i="3"/>
  <c r="K22" i="3" s="1"/>
  <c r="I19" i="3"/>
  <c r="K19" i="3" s="1"/>
  <c r="J96" i="3"/>
  <c r="J62" i="3"/>
  <c r="J57" i="3"/>
  <c r="J53" i="3"/>
  <c r="G177" i="7"/>
  <c r="H177" i="7" s="1"/>
  <c r="G167" i="7"/>
  <c r="H167" i="7" s="1"/>
  <c r="G46" i="3"/>
  <c r="G45" i="3" s="1"/>
  <c r="G44" i="3" s="1"/>
  <c r="I46" i="3"/>
  <c r="J36" i="3"/>
  <c r="H25" i="3"/>
  <c r="J32" i="3"/>
  <c r="J26" i="3"/>
  <c r="J35" i="3"/>
  <c r="J37" i="3"/>
  <c r="G12" i="3" l="1"/>
  <c r="K25" i="3"/>
  <c r="K46" i="3"/>
  <c r="J89" i="3"/>
  <c r="J56" i="3"/>
  <c r="J31" i="3"/>
  <c r="G36" i="7"/>
  <c r="H36" i="7" s="1"/>
  <c r="J98" i="3"/>
  <c r="K13" i="3"/>
  <c r="I12" i="3"/>
  <c r="K12" i="3" s="1"/>
  <c r="I101" i="3"/>
  <c r="K101" i="3" s="1"/>
  <c r="K102" i="3"/>
  <c r="G11" i="3"/>
  <c r="J13" i="3"/>
  <c r="J25" i="3"/>
  <c r="J22" i="3"/>
  <c r="H12" i="3"/>
  <c r="H11" i="3" s="1"/>
  <c r="J19" i="3"/>
  <c r="I45" i="3"/>
  <c r="K45" i="3" s="1"/>
  <c r="J46" i="3"/>
  <c r="J102" i="3"/>
  <c r="J101" i="3" l="1"/>
  <c r="J12" i="3"/>
  <c r="I44" i="3"/>
  <c r="K44" i="3" s="1"/>
  <c r="J45" i="3"/>
  <c r="I11" i="3"/>
  <c r="K11" i="3" s="1"/>
  <c r="J11" i="3" l="1"/>
  <c r="J44" i="3"/>
  <c r="F13" i="5"/>
  <c r="F14" i="5"/>
  <c r="F15" i="5"/>
  <c r="F13" i="8" l="1"/>
  <c r="F15" i="8"/>
  <c r="F17" i="8"/>
  <c r="F18" i="8"/>
  <c r="F20" i="8"/>
  <c r="D19" i="8"/>
  <c r="F21" i="8"/>
  <c r="F22" i="8"/>
  <c r="F24" i="8"/>
  <c r="F33" i="8"/>
  <c r="F35" i="8"/>
  <c r="F37" i="8"/>
  <c r="F38" i="8"/>
  <c r="F40" i="8"/>
  <c r="F41" i="8"/>
  <c r="F42" i="8"/>
  <c r="F44" i="8"/>
  <c r="J22" i="10" l="1"/>
  <c r="J21" i="10"/>
  <c r="I9" i="10"/>
  <c r="J14" i="10"/>
  <c r="J13" i="10"/>
  <c r="G264" i="7" l="1"/>
  <c r="H264" i="7" s="1"/>
  <c r="G263" i="7" l="1"/>
  <c r="H263" i="7" s="1"/>
  <c r="G269" i="7"/>
  <c r="H269" i="7" s="1"/>
  <c r="F188" i="7"/>
  <c r="F187" i="7" s="1"/>
  <c r="G188" i="7"/>
  <c r="H188" i="7" s="1"/>
  <c r="F11" i="7"/>
  <c r="F10" i="7" s="1"/>
  <c r="F269" i="7"/>
  <c r="F268" i="7" s="1"/>
  <c r="G262" i="7" l="1"/>
  <c r="H262" i="7" s="1"/>
  <c r="G268" i="7"/>
  <c r="H268" i="7" s="1"/>
  <c r="F151" i="7"/>
  <c r="G11" i="7"/>
  <c r="H11" i="7" s="1"/>
  <c r="G187" i="7"/>
  <c r="H187" i="7" s="1"/>
  <c r="E23" i="8"/>
  <c r="D23" i="8"/>
  <c r="C23" i="8"/>
  <c r="E19" i="8"/>
  <c r="C19" i="8"/>
  <c r="E16" i="8"/>
  <c r="D16" i="8"/>
  <c r="C16" i="8"/>
  <c r="E14" i="8"/>
  <c r="D14" i="8"/>
  <c r="C14" i="8"/>
  <c r="E12" i="8"/>
  <c r="D12" i="8"/>
  <c r="C12" i="8"/>
  <c r="C39" i="8"/>
  <c r="C36" i="8"/>
  <c r="C32" i="8"/>
  <c r="C34" i="8"/>
  <c r="C43" i="8"/>
  <c r="G19" i="8" l="1"/>
  <c r="G23" i="8"/>
  <c r="G14" i="8"/>
  <c r="G151" i="7"/>
  <c r="H151" i="7" s="1"/>
  <c r="G16" i="8"/>
  <c r="G12" i="8"/>
  <c r="F14" i="8"/>
  <c r="F16" i="8"/>
  <c r="F12" i="8"/>
  <c r="F19" i="8"/>
  <c r="G10" i="7"/>
  <c r="H10" i="7" s="1"/>
  <c r="F23" i="8"/>
  <c r="E11" i="8"/>
  <c r="D11" i="8"/>
  <c r="C11" i="8"/>
  <c r="C31" i="8"/>
  <c r="E43" i="8"/>
  <c r="E39" i="8"/>
  <c r="F39" i="8" s="1"/>
  <c r="E36" i="8"/>
  <c r="E34" i="8"/>
  <c r="G34" i="8" s="1"/>
  <c r="E32" i="8"/>
  <c r="F32" i="8" l="1"/>
  <c r="G32" i="8"/>
  <c r="F36" i="8"/>
  <c r="G36" i="8"/>
  <c r="G11" i="8"/>
  <c r="F43" i="8"/>
  <c r="G43" i="8"/>
  <c r="G39" i="8"/>
  <c r="G9" i="7"/>
  <c r="F11" i="8"/>
  <c r="F34" i="8"/>
  <c r="E31" i="8"/>
  <c r="F31" i="8" s="1"/>
  <c r="D32" i="8"/>
  <c r="D34" i="8"/>
  <c r="D36" i="8"/>
  <c r="D39" i="8"/>
  <c r="D43" i="8"/>
  <c r="E12" i="5"/>
  <c r="D12" i="5"/>
  <c r="C12" i="5"/>
  <c r="C11" i="5" s="1"/>
  <c r="G31" i="8" l="1"/>
  <c r="E11" i="5"/>
  <c r="G11" i="5" s="1"/>
  <c r="G12" i="5"/>
  <c r="D11" i="5"/>
  <c r="F12" i="5"/>
  <c r="F9" i="7"/>
  <c r="D31" i="8"/>
  <c r="F11" i="5" l="1"/>
  <c r="I23" i="10"/>
  <c r="H23" i="10"/>
  <c r="G23" i="10"/>
  <c r="F23" i="10"/>
  <c r="I12" i="10"/>
  <c r="H12" i="10"/>
  <c r="G12" i="10"/>
  <c r="H9" i="10"/>
  <c r="G9" i="10"/>
  <c r="K9" i="10" s="1"/>
  <c r="K12" i="10" l="1"/>
  <c r="K23" i="10"/>
  <c r="J12" i="10"/>
  <c r="J23" i="10"/>
  <c r="H15" i="10"/>
  <c r="H24" i="10" s="1"/>
  <c r="H25" i="10" s="1"/>
  <c r="G15" i="10"/>
  <c r="G24" i="10" s="1"/>
  <c r="G25" i="10" s="1"/>
  <c r="G26" i="10" s="1"/>
  <c r="F24" i="10"/>
  <c r="H9" i="7"/>
  <c r="J9" i="10"/>
  <c r="I15" i="10"/>
  <c r="K25" i="10" l="1"/>
  <c r="H26" i="10"/>
  <c r="K26" i="10" s="1"/>
  <c r="K15" i="10"/>
  <c r="I24" i="10"/>
  <c r="J15" i="10"/>
  <c r="K24" i="10" l="1"/>
  <c r="J24" i="10"/>
</calcChain>
</file>

<file path=xl/sharedStrings.xml><?xml version="1.0" encoding="utf-8"?>
<sst xmlns="http://schemas.openxmlformats.org/spreadsheetml/2006/main" count="565" uniqueCount="266">
  <si>
    <t>PRIHODI UKUPNO</t>
  </si>
  <si>
    <t>RASHODI UKUPNO</t>
  </si>
  <si>
    <t>NETO FINANCIRANJE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</si>
  <si>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</si>
  <si>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</si>
  <si>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</si>
  <si>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</si>
  <si>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</si>
  <si>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</si>
  <si>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</si>
  <si>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</si>
  <si>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</si>
  <si>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</si>
  <si>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</si>
  <si>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</si>
  <si>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</si>
  <si>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</si>
  <si>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</si>
  <si>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</si>
  <si>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</si>
  <si>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</si>
  <si>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</si>
  <si>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</si>
  <si>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</si>
  <si>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</si>
  <si>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</si>
  <si>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</si>
  <si>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</si>
  <si>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</si>
  <si>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</si>
  <si>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</si>
  <si>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</si>
  <si>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</si>
  <si>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</si>
  <si>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</si>
  <si>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</si>
  <si>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</si>
  <si>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</si>
  <si>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</si>
  <si>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</si>
  <si>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</si>
  <si>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</si>
  <si>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</si>
  <si>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</si>
  <si>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</si>
  <si>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VIŠAK / MANJAK + NETO FINANCIRANJE</t>
  </si>
  <si>
    <t>Prihodi od upravnih i administrativnih pristojbi, pristojbi po posebnim propisima i naknada</t>
  </si>
  <si>
    <t>Prihodi od imovine</t>
  </si>
  <si>
    <t>Naknade građanima i kućanstvima na temelju osiguranja i druge naknade</t>
  </si>
  <si>
    <t>Rashodi za dodatna ulaganja na nefinancijskoj imovini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</si>
  <si>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</si>
  <si>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</si>
  <si>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</si>
  <si>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</si>
  <si>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</si>
  <si>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</si>
  <si>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</si>
  <si>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</si>
  <si>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</si>
  <si>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</si>
  <si>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</si>
  <si>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</si>
  <si>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</si>
  <si>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</si>
  <si>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</si>
  <si>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</si>
  <si>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</si>
  <si>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</si>
  <si>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</si>
  <si>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</si>
  <si>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</si>
  <si>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</si>
  <si>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</si>
  <si>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</si>
  <si>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Izvor financiranja 4.4.1</t>
  </si>
  <si>
    <t xml:space="preserve"> Financijski rashodi</t>
  </si>
  <si>
    <t>Decentralizirana sredstva</t>
  </si>
  <si>
    <t>Izvor financiranja 5.8.1</t>
  </si>
  <si>
    <t>Aktivnost A120702</t>
  </si>
  <si>
    <t>Investicijska ulaganja u osnovne škole</t>
  </si>
  <si>
    <t>Kapitalni projekt K120703</t>
  </si>
  <si>
    <t>Kapitalna ulaganja u osnovne škole</t>
  </si>
  <si>
    <t>PROGRAM 1208</t>
  </si>
  <si>
    <t>Program ustanova u obrazovanju iznad standarda</t>
  </si>
  <si>
    <t>Aktivnost 120801</t>
  </si>
  <si>
    <t>Poticanje demografskog razvitka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</si>
  <si>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</si>
  <si>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</si>
  <si>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</si>
  <si>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</si>
  <si>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</si>
  <si>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</si>
  <si>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</si>
  <si>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Izvor 5.8.1</t>
  </si>
  <si>
    <t>Aktivnost A120809</t>
  </si>
  <si>
    <t>Aktivnost A120810</t>
  </si>
  <si>
    <t>Aktivnost A120811</t>
  </si>
  <si>
    <t>Ostale pomoći proračunski korisnici</t>
  </si>
  <si>
    <t>Programi školskog kurikuluma</t>
  </si>
  <si>
    <t>Aktivnost A120818</t>
  </si>
  <si>
    <t>Ostale aktivnosti osnovnih škola</t>
  </si>
  <si>
    <t>Izvor financiranja 4.3.1</t>
  </si>
  <si>
    <t>Prihodi za posebne namjene proračunski korisnici</t>
  </si>
  <si>
    <t>Izvor financiranja 6.2.1</t>
  </si>
  <si>
    <t>Donacije-proračunski korisnici</t>
  </si>
  <si>
    <t>Dodatne djelatnosti osnovnih škola</t>
  </si>
  <si>
    <t>Izvor financiranja 3.2.1</t>
  </si>
  <si>
    <t>Vlastiti prihodi- proračunski korisnici</t>
  </si>
  <si>
    <t>Organizacija prehrane u osnovnim školama</t>
  </si>
  <si>
    <t>Opskrba školskih ustanova higijenskim potrepštinama za učenice osnovnih škola</t>
  </si>
  <si>
    <t>Izvor financiranja 5.2.1</t>
  </si>
  <si>
    <t>43 Prihodi za posebne namjene-proračunski korisnici</t>
  </si>
  <si>
    <t>6 Donacije</t>
  </si>
  <si>
    <t>62 Donacije-proračunski korisnici</t>
  </si>
  <si>
    <t>Školska shema voća i mlijeka</t>
  </si>
  <si>
    <t>Tekući projekt T120708</t>
  </si>
  <si>
    <t>Ostale pomoći</t>
  </si>
  <si>
    <t>Fondovi EU</t>
  </si>
  <si>
    <t>Aktivnost A120819</t>
  </si>
  <si>
    <t>5.8.1</t>
  </si>
  <si>
    <t xml:space="preserve">Izvor </t>
  </si>
  <si>
    <t>Indeks                                5/4*100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</si>
  <si>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</si>
  <si>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</si>
  <si>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</si>
  <si>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</si>
  <si>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</si>
  <si>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II.POSEBNI DIO</t>
  </si>
  <si>
    <t xml:space="preserve"> IZVJEŠTAJ PO PROGRAMSKOJ 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</si>
  <si>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</si>
  <si>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</si>
  <si>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</si>
  <si>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</si>
  <si>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</si>
  <si>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INDEKS              5/2*100</t>
  </si>
  <si>
    <t>INDEKS                  5/2*100</t>
  </si>
  <si>
    <t>INDEKS                                5/2*100</t>
  </si>
  <si>
    <t>Prihodi od prodaje proizvoda i roba te pruženih usluga</t>
  </si>
  <si>
    <t>Prihodi od pruženih usluga</t>
  </si>
  <si>
    <t>BROJČANA OZNAKA I NAZIV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</si>
  <si>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</si>
  <si>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</si>
  <si>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</si>
  <si>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</si>
  <si>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</si>
  <si>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</si>
  <si>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</si>
  <si>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</si>
  <si>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</si>
  <si>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</si>
  <si>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</si>
  <si>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</si>
  <si>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</si>
  <si>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</si>
  <si>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</si>
  <si>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</si>
  <si>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</si>
  <si>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</si>
  <si>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</si>
  <si>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</si>
  <si>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</si>
  <si>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</si>
  <si>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</si>
  <si>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</si>
  <si>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</si>
  <si>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</si>
  <si>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</si>
  <si>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</si>
  <si>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</si>
  <si>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</si>
  <si>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</si>
  <si>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</si>
  <si>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</si>
  <si>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</si>
  <si>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</si>
  <si>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</si>
  <si>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</si>
  <si>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</si>
  <si>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</si>
  <si>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</si>
  <si>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</si>
  <si>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</si>
  <si>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</si>
  <si>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</si>
  <si>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</si>
  <si>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</si>
  <si>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</si>
  <si>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</si>
  <si>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</si>
  <si>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</si>
  <si>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</si>
  <si>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</si>
  <si>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</si>
  <si>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</si>
  <si>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</si>
  <si>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</si>
  <si>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</si>
  <si>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</si>
  <si>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</si>
  <si>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</si>
  <si>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</si>
  <si>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</si>
  <si>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</si>
  <si>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</si>
  <si>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</si>
  <si>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</si>
  <si>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</si>
  <si>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</si>
  <si>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IZVJEŠTAJ O PRIHODIMA I RASHODIMA PREMA EKONOMSKOJ KLASIFIKACIJI</t>
  </si>
  <si>
    <t>Plaće(bruto)</t>
  </si>
  <si>
    <t>Doprinosi za obvezno zdravstveno osiguranje</t>
  </si>
  <si>
    <t>Naknade za prijevoz, za rad na terenu i za odvojen život</t>
  </si>
  <si>
    <t>Korisnik K003</t>
  </si>
  <si>
    <t>Stručno usavršavanje zaposlenika</t>
  </si>
  <si>
    <t xml:space="preserve">Rashodi za materijal </t>
  </si>
  <si>
    <t>Uredski materijal i ostali materijalni rashodi</t>
  </si>
  <si>
    <t>Sitni inventar i auto gume</t>
  </si>
  <si>
    <t>Uredska oprema i namještaj</t>
  </si>
  <si>
    <t>Usluge telefona, pošte i prijevoza</t>
  </si>
  <si>
    <t>Usluge promidžbe i informiranja</t>
  </si>
  <si>
    <t>Zdravstvene i veterinarske usluge</t>
  </si>
  <si>
    <t>Intelektualne i osobne usluge</t>
  </si>
  <si>
    <t>Članarine i norme</t>
  </si>
  <si>
    <t>Stručno usavršavanje zaopslenika</t>
  </si>
  <si>
    <t>Naknade troškova osobama izvan radnog odnosa</t>
  </si>
  <si>
    <t>Naknade građanima  i kućanstvima iz proračuna</t>
  </si>
  <si>
    <t>Postrojenja i oprema</t>
  </si>
  <si>
    <t>Izvor financiranja 5.8.2</t>
  </si>
  <si>
    <t>Ostale pomoći proračunski korisnici-prenesena sredtva</t>
  </si>
  <si>
    <t>Dodatna ulaganja na građevinskim objektima</t>
  </si>
  <si>
    <t>Naknade građanima  i kućanstvima u naravi</t>
  </si>
  <si>
    <t>Naknade za prijevoz, za rad na terenu i odvojeni život</t>
  </si>
  <si>
    <t>INDEKS                  5/4*100</t>
  </si>
  <si>
    <t>Rashodi za dodatna ulaganja na financijskoj imovini</t>
  </si>
  <si>
    <t>Izvor financiranja 6.2.2</t>
  </si>
  <si>
    <t>Donacije-proračunski korisnici-prenesena sredstva</t>
  </si>
  <si>
    <t>Izvor financiranja 3.2.2</t>
  </si>
  <si>
    <t>Vlastiti prihodi proračunski korisnici-prenesena sredstva</t>
  </si>
  <si>
    <t>44 Decentralizirana sredstva</t>
  </si>
  <si>
    <t>Osnovna škola Trpanj</t>
  </si>
  <si>
    <t>OSNOVNA ŠKOLA TRPANJ</t>
  </si>
  <si>
    <t>INDEKS          5/3*100</t>
  </si>
  <si>
    <t>INDEKS                                   5/3*100</t>
  </si>
  <si>
    <t>INDEKS                                5/3*100</t>
  </si>
  <si>
    <t xml:space="preserve">INDEKS            5/3*100               </t>
  </si>
  <si>
    <t>OSTVARENJE/IZVRŠENJE  1.-6.2024.</t>
  </si>
  <si>
    <t xml:space="preserve">OSTVARENJE/IZVRŠENJE 
1.-6.2024.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</si>
  <si>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</si>
  <si>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Manjak prihoda</t>
  </si>
  <si>
    <t>Izvršenje 1-6 2024.</t>
  </si>
  <si>
    <t>ostali nespomenuti rashodi poslovanja</t>
  </si>
  <si>
    <t>INDEKS                   4/2*100</t>
  </si>
  <si>
    <t>Višak manjak prihoda</t>
  </si>
  <si>
    <t>IZVJEŠTAJ O IZVRŠENJU FINANCIJSKOG PLANA PRORAČUNSKOG KORISNIKA JEDINICE LOKALNE I PODRUČNE (REGIONALNE) SAMOUPRAVE 
ZA 1-6 2024. GODINU</t>
  </si>
  <si>
    <t>IZVORNI PLAN ILI REBALANS 2025.</t>
  </si>
  <si>
    <t>TEKUĆI PLAN 2025.</t>
  </si>
  <si>
    <t>OSTVARENJE/IZVRŠENJE  1.-6.2025.</t>
  </si>
  <si>
    <t>IZVORNI PLAN ILI REBALANS 2025.*</t>
  </si>
  <si>
    <t>TEKUĆI PLAN 2025.*</t>
  </si>
  <si>
    <t xml:space="preserve">OSTVARENJE/IZVRŠENJE 
1.-6.2025. </t>
  </si>
  <si>
    <t>Izvorni plan ili rebalans plana 2025.</t>
  </si>
  <si>
    <t>Tekući plan 2025.</t>
  </si>
  <si>
    <t>Izvršenje 1-6 2025.</t>
  </si>
  <si>
    <t>Postrojenje i oprema</t>
  </si>
  <si>
    <t>PRENESENI VIŠAK/MANJAK IZ PRETHODNE GODINE</t>
  </si>
  <si>
    <t>PRIJENOS VIŠKA/MANJKA U SLJEDEĆE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</si>
</sst>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2"/>
      <name val="Arial"/>
      <family val="2"/>
      <charset val="238"/>
    </font>
    <font>
      <sz val="11"/>
      <color theme="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21" fillId="5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0" fontId="9" fillId="7" borderId="3" xfId="0" applyFont="1" applyFill="1" applyBorder="1" applyAlignment="1">
      <alignment vertical="center" wrapText="1"/>
    </xf>
    <xf numFmtId="0" fontId="21" fillId="3" borderId="3" xfId="0" quotePrefix="1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wrapText="1"/>
    </xf>
    <xf numFmtId="3" fontId="6" fillId="2" borderId="0" xfId="0" quotePrefix="1" applyNumberFormat="1" applyFont="1" applyFill="1" applyAlignment="1">
      <alignment horizontal="right"/>
    </xf>
    <xf numFmtId="0" fontId="6" fillId="0" borderId="0" xfId="0" quotePrefix="1" applyFont="1" applyAlignment="1">
      <alignment horizontal="left" wrapText="1"/>
    </xf>
    <xf numFmtId="0" fontId="6" fillId="0" borderId="0" xfId="0" quotePrefix="1" applyFont="1" applyAlignment="1">
      <alignment horizontal="center" wrapText="1"/>
    </xf>
    <xf numFmtId="0" fontId="6" fillId="0" borderId="0" xfId="0" quotePrefix="1" applyFont="1" applyAlignment="1">
      <alignment horizontal="left"/>
    </xf>
    <xf numFmtId="3" fontId="9" fillId="2" borderId="0" xfId="0" quotePrefix="1" applyNumberFormat="1" applyFont="1" applyFill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quotePrefix="1" applyFont="1" applyAlignment="1">
      <alignment horizontal="left" wrapText="1"/>
    </xf>
    <xf numFmtId="0" fontId="9" fillId="0" borderId="0" xfId="0" quotePrefix="1" applyFont="1" applyAlignment="1">
      <alignment horizontal="center" wrapText="1"/>
    </xf>
    <xf numFmtId="0" fontId="9" fillId="0" borderId="0" xfId="0" quotePrefix="1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/>
    </xf>
    <xf numFmtId="0" fontId="0" fillId="6" borderId="0" xfId="0" applyFill="1"/>
    <xf numFmtId="0" fontId="0" fillId="5" borderId="0" xfId="0" applyFill="1"/>
    <xf numFmtId="3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7" fillId="4" borderId="3" xfId="0" quotePrefix="1" applyFont="1" applyFill="1" applyBorder="1" applyAlignment="1">
      <alignment horizontal="left" vertical="center"/>
    </xf>
    <xf numFmtId="0" fontId="20" fillId="4" borderId="3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 wrapText="1"/>
    </xf>
    <xf numFmtId="0" fontId="20" fillId="4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27" fillId="3" borderId="3" xfId="0" applyFont="1" applyFill="1" applyBorder="1" applyAlignment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3" fontId="27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7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3" fontId="0" fillId="4" borderId="3" xfId="0" applyNumberFormat="1" applyFill="1" applyBorder="1"/>
    <xf numFmtId="3" fontId="0" fillId="5" borderId="3" xfId="0" applyNumberFormat="1" applyFill="1" applyBorder="1"/>
    <xf numFmtId="0" fontId="3" fillId="5" borderId="3" xfId="0" applyFont="1" applyFill="1" applyBorder="1" applyAlignment="1">
      <alignment horizontal="right"/>
    </xf>
    <xf numFmtId="0" fontId="25" fillId="4" borderId="3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6" fillId="5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3" fontId="3" fillId="4" borderId="3" xfId="0" applyNumberFormat="1" applyFont="1" applyFill="1" applyBorder="1" applyAlignment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center" wrapText="1"/>
    </xf>
    <xf numFmtId="3" fontId="3" fillId="4" borderId="3" xfId="0" applyNumberFormat="1" applyFont="1" applyFill="1" applyBorder="1" applyAlignment="1">
      <alignment horizontal="right" vertical="center" wrapText="1"/>
    </xf>
    <xf numFmtId="3" fontId="25" fillId="4" borderId="3" xfId="0" applyNumberFormat="1" applyFont="1" applyFill="1" applyBorder="1" applyAlignment="1">
      <alignment horizontal="right" vertical="center" wrapText="1"/>
    </xf>
    <xf numFmtId="3" fontId="26" fillId="5" borderId="3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0" fillId="0" borderId="2" xfId="0" applyBorder="1"/>
    <xf numFmtId="0" fontId="3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left" vertical="center" wrapText="1" indent="1"/>
    </xf>
    <xf numFmtId="0" fontId="3" fillId="5" borderId="15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3" fillId="5" borderId="8" xfId="0" applyFont="1" applyFill="1" applyBorder="1" applyAlignment="1">
      <alignment horizontal="left" vertical="center" wrapText="1" indent="1"/>
    </xf>
    <xf numFmtId="0" fontId="3" fillId="5" borderId="9" xfId="0" applyFont="1" applyFill="1" applyBorder="1" applyAlignment="1">
      <alignment horizontal="left" vertical="center" wrapText="1" indent="1"/>
    </xf>
    <xf numFmtId="0" fontId="15" fillId="10" borderId="3" xfId="0" applyFont="1" applyFill="1" applyBorder="1" applyAlignment="1">
      <alignment horizontal="left" vertical="center" wrapText="1"/>
    </xf>
    <xf numFmtId="0" fontId="24" fillId="10" borderId="11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wrapText="1" indent="1"/>
    </xf>
    <xf numFmtId="0" fontId="24" fillId="10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wrapText="1"/>
    </xf>
    <xf numFmtId="0" fontId="24" fillId="5" borderId="3" xfId="0" applyFont="1" applyFill="1" applyBorder="1" applyAlignment="1">
      <alignment wrapText="1"/>
    </xf>
    <xf numFmtId="0" fontId="24" fillId="0" borderId="3" xfId="0" applyFont="1" applyBorder="1" applyAlignment="1">
      <alignment wrapText="1"/>
    </xf>
    <xf numFmtId="0" fontId="27" fillId="3" borderId="3" xfId="0" applyFont="1" applyFill="1" applyBorder="1" applyAlignment="1">
      <alignment wrapText="1"/>
    </xf>
    <xf numFmtId="0" fontId="24" fillId="0" borderId="3" xfId="0" applyFont="1" applyBorder="1"/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0" fontId="7" fillId="2" borderId="10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0" fontId="7" fillId="5" borderId="10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3" fillId="10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 wrapText="1" indent="1"/>
    </xf>
    <xf numFmtId="0" fontId="3" fillId="8" borderId="10" xfId="0" applyFont="1" applyFill="1" applyBorder="1" applyAlignment="1">
      <alignment horizontal="left" vertical="center" wrapText="1" indent="1"/>
    </xf>
    <xf numFmtId="0" fontId="7" fillId="8" borderId="3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3" fillId="10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 indent="1"/>
    </xf>
    <xf numFmtId="0" fontId="20" fillId="8" borderId="4" xfId="0" applyFont="1" applyFill="1" applyBorder="1" applyAlignment="1">
      <alignment vertical="center" wrapText="1"/>
    </xf>
    <xf numFmtId="0" fontId="21" fillId="10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4" xfId="0" applyFont="1" applyFill="1" applyBorder="1" applyAlignment="1">
      <alignment horizontal="left" vertical="center" wrapText="1" indent="1"/>
    </xf>
    <xf numFmtId="0" fontId="23" fillId="5" borderId="1" xfId="0" applyFont="1" applyFill="1" applyBorder="1" applyAlignment="1">
      <alignment horizontal="left" vertical="center" wrapText="1" indent="1"/>
    </xf>
    <xf numFmtId="0" fontId="23" fillId="5" borderId="2" xfId="0" applyFont="1" applyFill="1" applyBorder="1" applyAlignment="1">
      <alignment horizontal="left" vertical="center" wrapText="1" indent="1"/>
    </xf>
    <xf numFmtId="0" fontId="23" fillId="5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20" fillId="10" borderId="3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 indent="1"/>
    </xf>
    <xf numFmtId="0" fontId="23" fillId="4" borderId="2" xfId="0" applyFont="1" applyFill="1" applyBorder="1" applyAlignment="1">
      <alignment horizontal="left" vertical="center" wrapText="1" indent="1"/>
    </xf>
    <xf numFmtId="0" fontId="23" fillId="4" borderId="4" xfId="0" applyFont="1" applyFill="1" applyBorder="1" applyAlignment="1">
      <alignment horizontal="left" vertical="center" wrapText="1" indent="1"/>
    </xf>
    <xf numFmtId="0" fontId="20" fillId="4" borderId="3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horizontal="left" vertical="center" wrapText="1" indent="1"/>
    </xf>
    <xf numFmtId="0" fontId="23" fillId="8" borderId="2" xfId="0" applyFont="1" applyFill="1" applyBorder="1" applyAlignment="1">
      <alignment horizontal="left" vertical="center" wrapText="1" indent="1"/>
    </xf>
    <xf numFmtId="0" fontId="23" fillId="8" borderId="4" xfId="0" applyFont="1" applyFill="1" applyBorder="1" applyAlignment="1">
      <alignment horizontal="left" vertical="center" wrapText="1" indent="1"/>
    </xf>
    <xf numFmtId="0" fontId="20" fillId="8" borderId="3" xfId="0" applyFont="1" applyFill="1" applyBorder="1" applyAlignment="1">
      <alignment vertical="center" wrapText="1"/>
    </xf>
    <xf numFmtId="0" fontId="0" fillId="8" borderId="3" xfId="0" applyFill="1" applyBorder="1"/>
    <xf numFmtId="3" fontId="0" fillId="8" borderId="3" xfId="0" applyNumberFormat="1" applyFill="1" applyBorder="1"/>
    <xf numFmtId="0" fontId="24" fillId="8" borderId="3" xfId="0" applyFont="1" applyFill="1" applyBorder="1" applyAlignment="1">
      <alignment wrapText="1"/>
    </xf>
    <xf numFmtId="0" fontId="20" fillId="2" borderId="4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left" vertical="center" wrapText="1" indent="1"/>
    </xf>
    <xf numFmtId="0" fontId="23" fillId="2" borderId="9" xfId="0" applyFont="1" applyFill="1" applyBorder="1" applyAlignment="1">
      <alignment horizontal="left" vertical="center" wrapText="1" indent="1"/>
    </xf>
    <xf numFmtId="0" fontId="23" fillId="2" borderId="10" xfId="0" applyFont="1" applyFill="1" applyBorder="1" applyAlignment="1">
      <alignment horizontal="left" vertical="center" wrapText="1" indent="1"/>
    </xf>
    <xf numFmtId="0" fontId="23" fillId="5" borderId="8" xfId="0" applyFont="1" applyFill="1" applyBorder="1" applyAlignment="1">
      <alignment horizontal="left" vertical="center" wrapText="1" indent="1"/>
    </xf>
    <xf numFmtId="0" fontId="23" fillId="5" borderId="9" xfId="0" applyFont="1" applyFill="1" applyBorder="1" applyAlignment="1">
      <alignment horizontal="left" vertical="center" wrapText="1" indent="1"/>
    </xf>
    <xf numFmtId="0" fontId="23" fillId="5" borderId="10" xfId="0" applyFont="1" applyFill="1" applyBorder="1" applyAlignment="1">
      <alignment horizontal="left" vertical="center" wrapText="1" indent="1"/>
    </xf>
    <xf numFmtId="0" fontId="23" fillId="4" borderId="8" xfId="0" applyFont="1" applyFill="1" applyBorder="1" applyAlignment="1">
      <alignment horizontal="left" vertical="center" wrapText="1" indent="1"/>
    </xf>
    <xf numFmtId="0" fontId="23" fillId="4" borderId="9" xfId="0" applyFont="1" applyFill="1" applyBorder="1" applyAlignment="1">
      <alignment horizontal="left" vertical="center" wrapText="1" indent="1"/>
    </xf>
    <xf numFmtId="0" fontId="23" fillId="4" borderId="10" xfId="0" applyFont="1" applyFill="1" applyBorder="1" applyAlignment="1">
      <alignment horizontal="left" vertical="center" wrapText="1" indent="1"/>
    </xf>
    <xf numFmtId="0" fontId="20" fillId="4" borderId="4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horizontal="left" vertical="center" wrapText="1" indent="1"/>
    </xf>
    <xf numFmtId="0" fontId="23" fillId="2" borderId="5" xfId="0" applyFont="1" applyFill="1" applyBorder="1" applyAlignment="1">
      <alignment horizontal="left" vertical="center" wrapText="1" indent="1"/>
    </xf>
    <xf numFmtId="0" fontId="23" fillId="2" borderId="15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20" fillId="5" borderId="4" xfId="0" applyFont="1" applyFill="1" applyBorder="1" applyAlignment="1">
      <alignment vertical="center" wrapText="1"/>
    </xf>
    <xf numFmtId="0" fontId="23" fillId="5" borderId="14" xfId="0" applyFont="1" applyFill="1" applyBorder="1" applyAlignment="1">
      <alignment horizontal="left" vertical="center" wrapText="1" indent="1"/>
    </xf>
    <xf numFmtId="0" fontId="23" fillId="5" borderId="5" xfId="0" applyFont="1" applyFill="1" applyBorder="1" applyAlignment="1">
      <alignment horizontal="left" vertical="center" wrapText="1" indent="1"/>
    </xf>
    <xf numFmtId="0" fontId="23" fillId="5" borderId="15" xfId="0" applyFont="1" applyFill="1" applyBorder="1" applyAlignment="1">
      <alignment horizontal="left" vertical="center" wrapText="1" indent="1"/>
    </xf>
    <xf numFmtId="0" fontId="23" fillId="4" borderId="14" xfId="0" applyFont="1" applyFill="1" applyBorder="1" applyAlignment="1">
      <alignment horizontal="left" vertical="center" wrapText="1" indent="1"/>
    </xf>
    <xf numFmtId="0" fontId="23" fillId="4" borderId="5" xfId="0" applyFont="1" applyFill="1" applyBorder="1" applyAlignment="1">
      <alignment horizontal="left" vertical="center" wrapText="1" indent="1"/>
    </xf>
    <xf numFmtId="0" fontId="23" fillId="4" borderId="15" xfId="0" applyFont="1" applyFill="1" applyBorder="1" applyAlignment="1">
      <alignment horizontal="left" vertical="center" wrapText="1" indent="1"/>
    </xf>
    <xf numFmtId="0" fontId="20" fillId="2" borderId="10" xfId="0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left" vertical="center" wrapText="1" indent="1"/>
    </xf>
    <xf numFmtId="0" fontId="7" fillId="10" borderId="4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/>
    </xf>
    <xf numFmtId="0" fontId="0" fillId="4" borderId="0" xfId="0" applyFill="1"/>
    <xf numFmtId="0" fontId="20" fillId="2" borderId="15" xfId="0" applyFont="1" applyFill="1" applyBorder="1" applyAlignment="1">
      <alignment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center" vertical="center" wrapText="1"/>
    </xf>
    <xf numFmtId="4" fontId="6" fillId="7" borderId="3" xfId="0" applyNumberFormat="1" applyFont="1" applyFill="1" applyBorder="1" applyAlignment="1">
      <alignment horizontal="right"/>
    </xf>
    <xf numFmtId="4" fontId="27" fillId="3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0" fillId="0" borderId="3" xfId="0" applyNumberFormat="1" applyBorder="1"/>
    <xf numFmtId="4" fontId="25" fillId="4" borderId="3" xfId="0" applyNumberFormat="1" applyFont="1" applyFill="1" applyBorder="1" applyAlignment="1">
      <alignment horizontal="right" vertical="center" wrapText="1"/>
    </xf>
    <xf numFmtId="4" fontId="26" fillId="5" borderId="3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" fontId="6" fillId="5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center" wrapText="1"/>
    </xf>
    <xf numFmtId="4" fontId="0" fillId="4" borderId="3" xfId="0" applyNumberFormat="1" applyFill="1" applyBorder="1"/>
    <xf numFmtId="4" fontId="0" fillId="2" borderId="3" xfId="0" applyNumberFormat="1" applyFill="1" applyBorder="1"/>
    <xf numFmtId="4" fontId="1" fillId="3" borderId="3" xfId="0" applyNumberFormat="1" applyFont="1" applyFill="1" applyBorder="1"/>
    <xf numFmtId="4" fontId="0" fillId="8" borderId="3" xfId="0" applyNumberForma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6" fillId="6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 vertical="center" wrapText="1"/>
    </xf>
    <xf numFmtId="4" fontId="22" fillId="7" borderId="3" xfId="0" applyNumberFormat="1" applyFont="1" applyFill="1" applyBorder="1" applyAlignment="1">
      <alignment horizontal="right"/>
    </xf>
    <xf numFmtId="4" fontId="22" fillId="3" borderId="3" xfId="0" applyNumberFormat="1" applyFont="1" applyFill="1" applyBorder="1" applyAlignment="1">
      <alignment horizontal="right"/>
    </xf>
    <xf numFmtId="4" fontId="3" fillId="10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24" fillId="10" borderId="3" xfId="0" applyNumberFormat="1" applyFont="1" applyFill="1" applyBorder="1" applyAlignment="1">
      <alignment horizontal="right"/>
    </xf>
    <xf numFmtId="4" fontId="7" fillId="5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/>
    <xf numFmtId="4" fontId="23" fillId="10" borderId="3" xfId="0" applyNumberFormat="1" applyFont="1" applyFill="1" applyBorder="1" applyAlignment="1">
      <alignment horizontal="right"/>
    </xf>
    <xf numFmtId="4" fontId="23" fillId="8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 applyAlignment="1">
      <alignment horizontal="right"/>
    </xf>
    <xf numFmtId="4" fontId="23" fillId="5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center" vertical="center" wrapText="1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left" vertical="center" wrapText="1" indent="1"/>
    </xf>
    <xf numFmtId="0" fontId="23" fillId="6" borderId="5" xfId="0" applyFont="1" applyFill="1" applyBorder="1" applyAlignment="1">
      <alignment horizontal="left" vertical="center" wrapText="1" indent="1"/>
    </xf>
    <xf numFmtId="0" fontId="23" fillId="6" borderId="15" xfId="0" applyFont="1" applyFill="1" applyBorder="1" applyAlignment="1">
      <alignment horizontal="left" vertical="center" wrapText="1" indent="1"/>
    </xf>
    <xf numFmtId="0" fontId="20" fillId="6" borderId="4" xfId="0" applyFont="1" applyFill="1" applyBorder="1" applyAlignment="1">
      <alignment vertical="center" wrapText="1"/>
    </xf>
    <xf numFmtId="4" fontId="3" fillId="6" borderId="3" xfId="0" applyNumberFormat="1" applyFont="1" applyFill="1" applyBorder="1" applyAlignment="1">
      <alignment horizontal="right"/>
    </xf>
    <xf numFmtId="0" fontId="23" fillId="2" borderId="12" xfId="0" applyFont="1" applyFill="1" applyBorder="1" applyAlignment="1">
      <alignment horizontal="left" vertical="center" wrapText="1" indent="1"/>
    </xf>
    <xf numFmtId="0" fontId="23" fillId="2" borderId="0" xfId="0" applyFont="1" applyFill="1" applyAlignment="1">
      <alignment horizontal="left" vertical="center" wrapText="1" indent="1"/>
    </xf>
    <xf numFmtId="0" fontId="23" fillId="2" borderId="13" xfId="0" applyFont="1" applyFill="1" applyBorder="1" applyAlignment="1">
      <alignment horizontal="left" vertical="center" wrapText="1" indent="1"/>
    </xf>
    <xf numFmtId="0" fontId="23" fillId="6" borderId="1" xfId="0" applyFont="1" applyFill="1" applyBorder="1" applyAlignment="1">
      <alignment horizontal="left" vertical="center" wrapText="1" indent="1"/>
    </xf>
    <xf numFmtId="0" fontId="23" fillId="6" borderId="2" xfId="0" applyFont="1" applyFill="1" applyBorder="1" applyAlignment="1">
      <alignment horizontal="left" vertical="center" wrapText="1" indent="1"/>
    </xf>
    <xf numFmtId="0" fontId="23" fillId="6" borderId="4" xfId="0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vertical="center" wrapText="1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1" fillId="0" borderId="3" xfId="0" applyNumberFormat="1" applyFont="1" applyBorder="1" applyAlignment="1">
      <alignment horizontal="center" wrapText="1"/>
    </xf>
    <xf numFmtId="4" fontId="0" fillId="7" borderId="3" xfId="0" applyNumberFormat="1" applyFill="1" applyBorder="1"/>
    <xf numFmtId="4" fontId="0" fillId="3" borderId="3" xfId="0" applyNumberFormat="1" applyFill="1" applyBorder="1"/>
    <xf numFmtId="4" fontId="1" fillId="7" borderId="3" xfId="0" applyNumberFormat="1" applyFont="1" applyFill="1" applyBorder="1"/>
    <xf numFmtId="1" fontId="0" fillId="2" borderId="3" xfId="0" applyNumberFormat="1" applyFill="1" applyBorder="1" applyAlignment="1">
      <alignment horizontal="center"/>
    </xf>
    <xf numFmtId="4" fontId="6" fillId="5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wrapText="1"/>
    </xf>
    <xf numFmtId="4" fontId="23" fillId="6" borderId="3" xfId="0" applyNumberFormat="1" applyFont="1" applyFill="1" applyBorder="1" applyAlignment="1">
      <alignment horizontal="right"/>
    </xf>
    <xf numFmtId="4" fontId="0" fillId="2" borderId="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4" fontId="3" fillId="11" borderId="3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3" fillId="12" borderId="1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/>
    </xf>
    <xf numFmtId="4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3" fillId="3" borderId="4" xfId="0" applyFont="1" applyFill="1" applyBorder="1" applyAlignment="1">
      <alignment horizontal="left" vertical="center" wrapText="1"/>
    </xf>
    <xf numFmtId="0" fontId="0" fillId="3" borderId="0" xfId="0" applyFill="1"/>
    <xf numFmtId="0" fontId="3" fillId="13" borderId="14" xfId="0" applyFont="1" applyFill="1" applyBorder="1" applyAlignment="1">
      <alignment horizontal="left" vertical="center" wrapText="1" indent="1"/>
    </xf>
    <xf numFmtId="0" fontId="3" fillId="13" borderId="5" xfId="0" applyFont="1" applyFill="1" applyBorder="1" applyAlignment="1">
      <alignment horizontal="left" vertical="center" wrapText="1" indent="1"/>
    </xf>
    <xf numFmtId="0" fontId="3" fillId="13" borderId="15" xfId="0" applyFont="1" applyFill="1" applyBorder="1" applyAlignment="1">
      <alignment horizontal="left" vertical="center" wrapText="1" indent="1"/>
    </xf>
    <xf numFmtId="0" fontId="7" fillId="13" borderId="3" xfId="0" applyFont="1" applyFill="1" applyBorder="1" applyAlignment="1">
      <alignment vertical="center" wrapText="1"/>
    </xf>
    <xf numFmtId="4" fontId="3" fillId="13" borderId="3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center" vertical="center" wrapText="1"/>
    </xf>
    <xf numFmtId="0" fontId="0" fillId="13" borderId="0" xfId="0" applyFill="1"/>
    <xf numFmtId="0" fontId="3" fillId="11" borderId="1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1" borderId="15" xfId="0" applyFont="1" applyFill="1" applyBorder="1" applyAlignment="1">
      <alignment horizontal="left" vertical="center" wrapText="1"/>
    </xf>
    <xf numFmtId="0" fontId="3" fillId="12" borderId="14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left" vertical="center" wrapText="1" indent="1"/>
    </xf>
    <xf numFmtId="0" fontId="28" fillId="5" borderId="4" xfId="0" applyFont="1" applyFill="1" applyBorder="1" applyAlignment="1">
      <alignment horizontal="left" vertical="center" wrapText="1" indent="1"/>
    </xf>
    <xf numFmtId="4" fontId="28" fillId="5" borderId="3" xfId="0" applyNumberFormat="1" applyFont="1" applyFill="1" applyBorder="1" applyAlignment="1">
      <alignment horizontal="center" vertical="center" wrapText="1"/>
    </xf>
    <xf numFmtId="0" fontId="29" fillId="5" borderId="0" xfId="0" applyFont="1" applyFill="1"/>
    <xf numFmtId="0" fontId="24" fillId="5" borderId="1" xfId="0" applyFont="1" applyFill="1" applyBorder="1" applyAlignment="1">
      <alignment horizontal="left" vertical="center" wrapText="1" indent="1"/>
    </xf>
    <xf numFmtId="4" fontId="24" fillId="5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 indent="1"/>
    </xf>
    <xf numFmtId="0" fontId="3" fillId="8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left" vertical="center" wrapText="1" indent="1"/>
    </xf>
    <xf numFmtId="0" fontId="22" fillId="3" borderId="5" xfId="0" applyFont="1" applyFill="1" applyBorder="1" applyAlignment="1">
      <alignment horizontal="left" vertical="center" wrapText="1" indent="1"/>
    </xf>
    <xf numFmtId="0" fontId="22" fillId="3" borderId="15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4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center" wrapText="1" indent="1"/>
    </xf>
    <xf numFmtId="0" fontId="3" fillId="10" borderId="8" xfId="0" applyFont="1" applyFill="1" applyBorder="1" applyAlignment="1">
      <alignment horizontal="left" vertical="center" wrapText="1" indent="1"/>
    </xf>
    <xf numFmtId="0" fontId="3" fillId="10" borderId="9" xfId="0" applyFont="1" applyFill="1" applyBorder="1" applyAlignment="1">
      <alignment horizontal="left" vertical="center" wrapText="1" indent="1"/>
    </xf>
    <xf numFmtId="0" fontId="3" fillId="10" borderId="10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0" fontId="22" fillId="7" borderId="2" xfId="0" applyFont="1" applyFill="1" applyBorder="1" applyAlignment="1">
      <alignment horizontal="left" vertical="center" wrapText="1" indent="1"/>
    </xf>
    <xf numFmtId="0" fontId="22" fillId="7" borderId="4" xfId="0" applyFont="1" applyFill="1" applyBorder="1" applyAlignment="1">
      <alignment horizontal="left" vertical="center" wrapText="1" indent="1"/>
    </xf>
    <xf numFmtId="0" fontId="23" fillId="10" borderId="8" xfId="0" applyFont="1" applyFill="1" applyBorder="1" applyAlignment="1">
      <alignment horizontal="left" vertical="center" wrapText="1" indent="1"/>
    </xf>
    <xf numFmtId="0" fontId="23" fillId="10" borderId="9" xfId="0" applyFont="1" applyFill="1" applyBorder="1" applyAlignment="1">
      <alignment horizontal="left" vertical="center" wrapText="1" indent="1"/>
    </xf>
    <xf numFmtId="0" fontId="23" fillId="10" borderId="10" xfId="0" applyFont="1" applyFill="1" applyBorder="1" applyAlignment="1">
      <alignment horizontal="left" vertical="center" wrapText="1" indent="1"/>
    </xf>
    <xf numFmtId="0" fontId="3" fillId="4" borderId="14" xfId="0" applyFont="1" applyFill="1" applyBorder="1" applyAlignment="1">
      <alignment horizontal="left" vertical="center" wrapText="1" indent="1"/>
    </xf>
    <xf numFmtId="0" fontId="3" fillId="4" borderId="5" xfId="0" applyFont="1" applyFill="1" applyBorder="1" applyAlignment="1">
      <alignment horizontal="left" vertical="center" wrapText="1" indent="1"/>
    </xf>
    <xf numFmtId="0" fontId="3" fillId="4" borderId="15" xfId="0" applyFont="1" applyFill="1" applyBorder="1" applyAlignment="1">
      <alignment horizontal="left" vertical="center" wrapText="1" indent="1"/>
    </xf>
    <xf numFmtId="0" fontId="23" fillId="10" borderId="1" xfId="0" applyFont="1" applyFill="1" applyBorder="1" applyAlignment="1">
      <alignment horizontal="left" vertical="center" wrapText="1" indent="1"/>
    </xf>
    <xf numFmtId="0" fontId="23" fillId="10" borderId="2" xfId="0" applyFont="1" applyFill="1" applyBorder="1" applyAlignment="1">
      <alignment horizontal="left" vertical="center" wrapText="1" indent="1"/>
    </xf>
    <xf numFmtId="0" fontId="23" fillId="10" borderId="4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23" fillId="8" borderId="1" xfId="0" applyFont="1" applyFill="1" applyBorder="1" applyAlignment="1">
      <alignment horizontal="left" vertical="center" wrapText="1" indent="1"/>
    </xf>
    <xf numFmtId="0" fontId="23" fillId="8" borderId="2" xfId="0" applyFont="1" applyFill="1" applyBorder="1" applyAlignment="1">
      <alignment horizontal="left" vertical="center" wrapText="1" indent="1"/>
    </xf>
    <xf numFmtId="0" fontId="23" fillId="8" borderId="4" xfId="0" applyFont="1" applyFill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left" vertical="center" wrapText="1" indent="1"/>
    </xf>
    <xf numFmtId="0" fontId="23" fillId="4" borderId="2" xfId="0" applyFont="1" applyFill="1" applyBorder="1" applyAlignment="1">
      <alignment horizontal="left" vertical="center" wrapText="1" indent="1"/>
    </xf>
    <xf numFmtId="0" fontId="23" fillId="4" borderId="4" xfId="0" applyFont="1" applyFill="1" applyBorder="1" applyAlignment="1">
      <alignment horizontal="left" vertical="center" wrapText="1" indent="1"/>
    </xf>
    <xf numFmtId="0" fontId="23" fillId="10" borderId="3" xfId="0" applyFont="1" applyFill="1" applyBorder="1" applyAlignment="1">
      <alignment horizontal="left" vertical="center" wrapText="1" indent="1"/>
    </xf>
    <xf numFmtId="0" fontId="23" fillId="8" borderId="6" xfId="0" applyFont="1" applyFill="1" applyBorder="1" applyAlignment="1">
      <alignment horizontal="left" vertical="center" wrapText="1" indent="1"/>
    </xf>
    <xf numFmtId="0" fontId="23" fillId="5" borderId="11" xfId="0" applyFont="1" applyFill="1" applyBorder="1" applyAlignment="1">
      <alignment horizontal="left" vertical="center" wrapText="1" indent="1"/>
    </xf>
    <xf numFmtId="0" fontId="22" fillId="3" borderId="7" xfId="0" applyFont="1" applyFill="1" applyBorder="1" applyAlignment="1">
      <alignment horizontal="left" vertical="center" wrapText="1" indent="1"/>
    </xf>
    <xf numFmtId="0" fontId="23" fillId="8" borderId="3" xfId="0" applyFont="1" applyFill="1" applyBorder="1" applyAlignment="1">
      <alignment horizontal="left" vertical="center" wrapText="1" indent="1"/>
    </xf>
    <xf numFmtId="0" fontId="23" fillId="4" borderId="6" xfId="0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wrapText="1" indent="1"/>
    </xf>
    <xf numFmtId="0" fontId="23" fillId="8" borderId="7" xfId="0" applyFont="1" applyFill="1" applyBorder="1" applyAlignment="1">
      <alignment horizontal="left" vertical="center" wrapText="1" indent="1"/>
    </xf>
    <xf numFmtId="0" fontId="23" fillId="4" borderId="3" xfId="0" applyFont="1" applyFill="1" applyBorder="1" applyAlignment="1">
      <alignment horizontal="left" vertical="center" wrapText="1" indent="1"/>
    </xf>
    <xf numFmtId="0" fontId="22" fillId="3" borderId="11" xfId="0" applyFont="1" applyFill="1" applyBorder="1" applyAlignment="1">
      <alignment horizontal="left" vertical="center" wrapText="1" indent="1"/>
    </xf>
    <xf numFmtId="0" fontId="23" fillId="5" borderId="6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workbookViewId="0">
      <selection activeCell="A26" sqref="A26:E26"/>
    </sheetView>
  </sheetViews>
  <sheetFormatPr defaultRowHeight="15" x14ac:dyDescent="0.25"/>
  <cols>
    <col min="5" max="9" width="25.28515625" customWidth="1"/>
    <col min="10" max="10" width="19.42578125" customWidth="1"/>
    <col min="11" max="11" width="14.140625" customWidth="1"/>
    <col min="12" max="12" width="12" customWidth="1"/>
  </cols>
  <sheetData>
    <row r="1" spans="1:11" ht="42" customHeight="1" x14ac:dyDescent="0.25">
      <c r="A1" s="448" t="s">
        <v>253</v>
      </c>
      <c r="B1" s="448"/>
      <c r="C1" s="448"/>
      <c r="D1" s="448"/>
      <c r="E1" s="448"/>
      <c r="F1" s="448"/>
      <c r="G1" s="448"/>
      <c r="H1" s="448"/>
      <c r="I1" s="448"/>
      <c r="J1" s="448"/>
      <c r="K1" s="69"/>
    </row>
    <row r="2" spans="1:11" ht="18" x14ac:dyDescent="0.25">
      <c r="A2" s="458" t="s">
        <v>240</v>
      </c>
      <c r="B2" s="458"/>
      <c r="C2" s="458"/>
      <c r="D2" s="458"/>
      <c r="E2" s="458"/>
      <c r="F2" s="4"/>
      <c r="G2" s="4"/>
      <c r="H2" s="4"/>
      <c r="I2" s="4"/>
      <c r="J2" s="4"/>
      <c r="K2" s="4"/>
    </row>
    <row r="3" spans="1:11" ht="15.75" x14ac:dyDescent="0.25">
      <c r="A3" s="448" t="s">
        <v>13</v>
      </c>
      <c r="B3" s="448"/>
      <c r="C3" s="448"/>
      <c r="D3" s="448"/>
      <c r="E3" s="448"/>
      <c r="F3" s="448"/>
      <c r="G3" s="448"/>
      <c r="H3" s="448"/>
      <c r="I3" s="449"/>
      <c r="J3" s="449"/>
      <c r="K3" s="72"/>
    </row>
    <row r="4" spans="1:11" ht="18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5"/>
    </row>
    <row r="5" spans="1:11" ht="15.75" x14ac:dyDescent="0.25">
      <c r="A5" s="448" t="s">
        <v>19</v>
      </c>
      <c r="B5" s="450"/>
      <c r="C5" s="450"/>
      <c r="D5" s="450"/>
      <c r="E5" s="450"/>
      <c r="F5" s="450"/>
      <c r="G5" s="450"/>
      <c r="H5" s="450"/>
      <c r="I5" s="450"/>
      <c r="J5" s="450"/>
      <c r="K5" s="70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25</v>
      </c>
      <c r="K6" s="74"/>
    </row>
    <row r="7" spans="1:11" ht="25.5" x14ac:dyDescent="0.25">
      <c r="A7" s="112"/>
      <c r="B7" s="113"/>
      <c r="C7" s="113"/>
      <c r="D7" s="114"/>
      <c r="E7" s="115"/>
      <c r="F7" s="3" t="s">
        <v>245</v>
      </c>
      <c r="G7" s="3" t="s">
        <v>254</v>
      </c>
      <c r="H7" s="3" t="s">
        <v>255</v>
      </c>
      <c r="I7" s="3" t="s">
        <v>256</v>
      </c>
      <c r="J7" s="3" t="s">
        <v>134</v>
      </c>
      <c r="K7" s="3" t="s">
        <v>241</v>
      </c>
    </row>
    <row r="8" spans="1:11" x14ac:dyDescent="0.25">
      <c r="A8" s="24"/>
      <c r="B8" s="25"/>
      <c r="C8" s="25"/>
      <c r="D8" s="89">
        <v>1</v>
      </c>
      <c r="E8" s="26"/>
      <c r="F8" s="87">
        <v>2</v>
      </c>
      <c r="G8" s="87">
        <v>3</v>
      </c>
      <c r="H8" s="87">
        <v>4</v>
      </c>
      <c r="I8" s="87">
        <v>5</v>
      </c>
      <c r="J8" s="87">
        <v>6</v>
      </c>
      <c r="K8" s="87">
        <v>7</v>
      </c>
    </row>
    <row r="9" spans="1:11" x14ac:dyDescent="0.25">
      <c r="A9" s="451" t="s">
        <v>0</v>
      </c>
      <c r="B9" s="452"/>
      <c r="C9" s="452"/>
      <c r="D9" s="452"/>
      <c r="E9" s="453"/>
      <c r="F9" s="326">
        <f>F10+F11</f>
        <v>267333.67</v>
      </c>
      <c r="G9" s="27">
        <f>G10+G11</f>
        <v>598771</v>
      </c>
      <c r="H9" s="27">
        <f>H10+H11</f>
        <v>0</v>
      </c>
      <c r="I9" s="326">
        <f>I10+I11</f>
        <v>296845</v>
      </c>
      <c r="J9" s="326">
        <f t="shared" ref="J9:J15" si="0">SUM(I9/F9*100)</f>
        <v>111.03913697066292</v>
      </c>
      <c r="K9" s="326">
        <f t="shared" ref="K9:K15" si="1">SUM(I9/G9*100)</f>
        <v>49.575714254698369</v>
      </c>
    </row>
    <row r="10" spans="1:11" x14ac:dyDescent="0.25">
      <c r="A10" s="454" t="s">
        <v>26</v>
      </c>
      <c r="B10" s="455"/>
      <c r="C10" s="455"/>
      <c r="D10" s="455"/>
      <c r="E10" s="447"/>
      <c r="F10" s="327">
        <v>267333.67</v>
      </c>
      <c r="G10" s="28">
        <v>598771</v>
      </c>
      <c r="H10" s="28"/>
      <c r="I10" s="327">
        <v>296845</v>
      </c>
      <c r="J10" s="327">
        <f>SUM(I10/F10*100)</f>
        <v>111.03913697066292</v>
      </c>
      <c r="K10" s="355">
        <f t="shared" si="1"/>
        <v>49.575714254698369</v>
      </c>
    </row>
    <row r="11" spans="1:11" x14ac:dyDescent="0.25">
      <c r="A11" s="446" t="s">
        <v>27</v>
      </c>
      <c r="B11" s="447"/>
      <c r="C11" s="447"/>
      <c r="D11" s="447"/>
      <c r="E11" s="447"/>
      <c r="F11" s="327"/>
      <c r="G11" s="28"/>
      <c r="H11" s="28"/>
      <c r="I11" s="327"/>
      <c r="J11" s="327" t="e">
        <f t="shared" si="0"/>
        <v>#DIV/0!</v>
      </c>
      <c r="K11" s="355" t="e">
        <f t="shared" si="1"/>
        <v>#DIV/0!</v>
      </c>
    </row>
    <row r="12" spans="1:11" x14ac:dyDescent="0.25">
      <c r="A12" s="30" t="s">
        <v>1</v>
      </c>
      <c r="B12" s="35"/>
      <c r="C12" s="35"/>
      <c r="D12" s="35"/>
      <c r="E12" s="35"/>
      <c r="F12" s="326">
        <f>F13+F14</f>
        <v>267046.18</v>
      </c>
      <c r="G12" s="27">
        <f>G13+G14</f>
        <v>598771</v>
      </c>
      <c r="H12" s="27">
        <f>H13+H14</f>
        <v>0</v>
      </c>
      <c r="I12" s="326">
        <f>I13+I14</f>
        <v>337553.29000000004</v>
      </c>
      <c r="J12" s="326">
        <f t="shared" si="0"/>
        <v>126.40259074291946</v>
      </c>
      <c r="K12" s="326">
        <f t="shared" si="1"/>
        <v>56.374355137439856</v>
      </c>
    </row>
    <row r="13" spans="1:11" x14ac:dyDescent="0.25">
      <c r="A13" s="456" t="s">
        <v>28</v>
      </c>
      <c r="B13" s="455"/>
      <c r="C13" s="455"/>
      <c r="D13" s="455"/>
      <c r="E13" s="455"/>
      <c r="F13" s="327">
        <v>262846.18</v>
      </c>
      <c r="G13" s="28">
        <v>579271</v>
      </c>
      <c r="H13" s="28"/>
      <c r="I13" s="327">
        <v>334068.95</v>
      </c>
      <c r="J13" s="395">
        <f t="shared" si="0"/>
        <v>127.09674913289591</v>
      </c>
      <c r="K13" s="355">
        <f t="shared" si="1"/>
        <v>57.670580781706661</v>
      </c>
    </row>
    <row r="14" spans="1:11" x14ac:dyDescent="0.25">
      <c r="A14" s="446" t="s">
        <v>29</v>
      </c>
      <c r="B14" s="447"/>
      <c r="C14" s="447"/>
      <c r="D14" s="447"/>
      <c r="E14" s="447"/>
      <c r="F14" s="327">
        <v>4200</v>
      </c>
      <c r="G14" s="28">
        <v>19500</v>
      </c>
      <c r="H14" s="28"/>
      <c r="I14" s="327">
        <v>3484.34</v>
      </c>
      <c r="J14" s="395">
        <f t="shared" si="0"/>
        <v>82.9604761904762</v>
      </c>
      <c r="K14" s="355">
        <f t="shared" si="1"/>
        <v>17.868410256410257</v>
      </c>
    </row>
    <row r="15" spans="1:11" x14ac:dyDescent="0.25">
      <c r="A15" s="457" t="s">
        <v>44</v>
      </c>
      <c r="B15" s="452"/>
      <c r="C15" s="452"/>
      <c r="D15" s="452"/>
      <c r="E15" s="452"/>
      <c r="F15" s="326">
        <f>F9-F12</f>
        <v>287.48999999999069</v>
      </c>
      <c r="G15" s="27">
        <f>G9-G12</f>
        <v>0</v>
      </c>
      <c r="H15" s="27">
        <f>H9-H12</f>
        <v>0</v>
      </c>
      <c r="I15" s="326">
        <f>I9-I12</f>
        <v>-40708.290000000037</v>
      </c>
      <c r="J15" s="396">
        <f t="shared" si="0"/>
        <v>-14159.897735573884</v>
      </c>
      <c r="K15" s="326" t="e">
        <f t="shared" si="1"/>
        <v>#DIV/0!</v>
      </c>
    </row>
    <row r="16" spans="1:11" ht="18" x14ac:dyDescent="0.25">
      <c r="A16" s="4"/>
      <c r="B16" s="20"/>
      <c r="C16" s="20"/>
      <c r="D16" s="20"/>
      <c r="E16" s="20"/>
      <c r="F16" s="20"/>
      <c r="G16" s="20"/>
      <c r="H16" s="21"/>
      <c r="I16" s="21"/>
      <c r="J16" s="21"/>
      <c r="K16" s="21"/>
    </row>
    <row r="17" spans="1:11" ht="15.75" x14ac:dyDescent="0.25">
      <c r="A17" s="448" t="s">
        <v>20</v>
      </c>
      <c r="B17" s="450"/>
      <c r="C17" s="450"/>
      <c r="D17" s="450"/>
      <c r="E17" s="450"/>
      <c r="F17" s="450"/>
      <c r="G17" s="450"/>
      <c r="H17" s="450"/>
      <c r="I17" s="450"/>
      <c r="J17" s="450"/>
      <c r="K17" s="70"/>
    </row>
    <row r="18" spans="1:11" ht="18" x14ac:dyDescent="0.25">
      <c r="A18" s="4"/>
      <c r="B18" s="20"/>
      <c r="C18" s="20"/>
      <c r="D18" s="20"/>
      <c r="E18" s="20"/>
      <c r="F18" s="20"/>
      <c r="G18" s="20"/>
      <c r="H18" s="21"/>
      <c r="I18" s="21"/>
      <c r="J18" s="21"/>
      <c r="K18" s="21"/>
    </row>
    <row r="19" spans="1:11" ht="25.5" x14ac:dyDescent="0.25">
      <c r="A19" s="24"/>
      <c r="B19" s="25"/>
      <c r="C19" s="25"/>
      <c r="D19" s="89"/>
      <c r="E19" s="26"/>
      <c r="F19" s="3" t="s">
        <v>245</v>
      </c>
      <c r="G19" s="3" t="s">
        <v>254</v>
      </c>
      <c r="H19" s="3" t="s">
        <v>255</v>
      </c>
      <c r="I19" s="3" t="s">
        <v>256</v>
      </c>
      <c r="J19" s="3" t="s">
        <v>134</v>
      </c>
      <c r="K19" s="3" t="s">
        <v>241</v>
      </c>
    </row>
    <row r="20" spans="1:11" x14ac:dyDescent="0.25">
      <c r="A20" s="24"/>
      <c r="B20" s="25"/>
      <c r="C20" s="90"/>
      <c r="D20" s="89">
        <v>1</v>
      </c>
      <c r="E20" s="91"/>
      <c r="F20" s="94"/>
      <c r="G20" s="87"/>
      <c r="H20" s="87">
        <v>4</v>
      </c>
      <c r="I20" s="94">
        <v>5</v>
      </c>
      <c r="J20" s="87">
        <v>6</v>
      </c>
      <c r="K20" s="87">
        <v>7</v>
      </c>
    </row>
    <row r="21" spans="1:11" x14ac:dyDescent="0.25">
      <c r="A21" s="446" t="s">
        <v>30</v>
      </c>
      <c r="B21" s="447"/>
      <c r="C21" s="447"/>
      <c r="D21" s="447"/>
      <c r="E21" s="447"/>
      <c r="F21" s="327"/>
      <c r="G21" s="28"/>
      <c r="H21" s="28"/>
      <c r="I21" s="327"/>
      <c r="J21" s="395" t="e">
        <f t="shared" ref="J21:J26" si="2">SUM(I21/F21*100)</f>
        <v>#DIV/0!</v>
      </c>
      <c r="K21" s="36" t="e">
        <f>SUM(I21/G21*100)</f>
        <v>#DIV/0!</v>
      </c>
    </row>
    <row r="22" spans="1:11" x14ac:dyDescent="0.25">
      <c r="A22" s="446" t="s">
        <v>31</v>
      </c>
      <c r="B22" s="447"/>
      <c r="C22" s="447"/>
      <c r="D22" s="447"/>
      <c r="E22" s="447"/>
      <c r="F22" s="327"/>
      <c r="G22" s="28"/>
      <c r="H22" s="28"/>
      <c r="I22" s="327"/>
      <c r="J22" s="395" t="e">
        <f t="shared" si="2"/>
        <v>#DIV/0!</v>
      </c>
      <c r="K22" s="36" t="e">
        <f>SUM(I22/G22*100)</f>
        <v>#DIV/0!</v>
      </c>
    </row>
    <row r="23" spans="1:11" x14ac:dyDescent="0.25">
      <c r="A23" s="457" t="s">
        <v>2</v>
      </c>
      <c r="B23" s="452"/>
      <c r="C23" s="452"/>
      <c r="D23" s="452"/>
      <c r="E23" s="452"/>
      <c r="F23" s="326">
        <f>F21-F22</f>
        <v>0</v>
      </c>
      <c r="G23" s="27">
        <f>G21-G22</f>
        <v>0</v>
      </c>
      <c r="H23" s="27">
        <f>H21-H22</f>
        <v>0</v>
      </c>
      <c r="I23" s="326">
        <f>I21-I22</f>
        <v>0</v>
      </c>
      <c r="J23" s="396" t="e">
        <f t="shared" si="2"/>
        <v>#DIV/0!</v>
      </c>
      <c r="K23" s="62" t="e">
        <f>SUM(I23/G23*100)</f>
        <v>#DIV/0!</v>
      </c>
    </row>
    <row r="24" spans="1:11" x14ac:dyDescent="0.25">
      <c r="A24" s="457" t="s">
        <v>45</v>
      </c>
      <c r="B24" s="452"/>
      <c r="C24" s="452"/>
      <c r="D24" s="452"/>
      <c r="E24" s="452"/>
      <c r="F24" s="326">
        <f>F15+F23</f>
        <v>287.48999999999069</v>
      </c>
      <c r="G24" s="27">
        <f>G15+G23</f>
        <v>0</v>
      </c>
      <c r="H24" s="27">
        <f>H15+H23</f>
        <v>0</v>
      </c>
      <c r="I24" s="326">
        <f>I15+I23</f>
        <v>-40708.290000000037</v>
      </c>
      <c r="J24" s="396">
        <f t="shared" si="2"/>
        <v>-14159.897735573884</v>
      </c>
      <c r="K24" s="62" t="e">
        <f>SUM(I24/H24*100)</f>
        <v>#DIV/0!</v>
      </c>
    </row>
    <row r="25" spans="1:11" s="95" customFormat="1" x14ac:dyDescent="0.25">
      <c r="A25" s="466" t="s">
        <v>264</v>
      </c>
      <c r="B25" s="467"/>
      <c r="C25" s="467"/>
      <c r="D25" s="467"/>
      <c r="E25" s="467"/>
      <c r="F25" s="355">
        <v>1620.07</v>
      </c>
      <c r="G25" s="43">
        <f>G16+G24</f>
        <v>0</v>
      </c>
      <c r="H25" s="43">
        <f>H16+H24</f>
        <v>0</v>
      </c>
      <c r="I25" s="355">
        <v>1119.27</v>
      </c>
      <c r="J25" s="444">
        <f t="shared" si="2"/>
        <v>69.087755467356345</v>
      </c>
      <c r="K25" s="445" t="e">
        <f>SUM(I25/H25*100)</f>
        <v>#DIV/0!</v>
      </c>
    </row>
    <row r="26" spans="1:11" s="95" customFormat="1" x14ac:dyDescent="0.25">
      <c r="A26" s="466" t="s">
        <v>265</v>
      </c>
      <c r="B26" s="467"/>
      <c r="C26" s="467"/>
      <c r="D26" s="467"/>
      <c r="E26" s="467"/>
      <c r="F26" s="355">
        <v>1907.56</v>
      </c>
      <c r="G26" s="43">
        <f>G17+G25</f>
        <v>0</v>
      </c>
      <c r="H26" s="43">
        <f>H17+H25</f>
        <v>0</v>
      </c>
      <c r="I26" s="355">
        <v>-39589.019999999997</v>
      </c>
      <c r="J26" s="444">
        <f t="shared" si="2"/>
        <v>-2075.3748243829809</v>
      </c>
      <c r="K26" s="445" t="e">
        <f>SUM(I26/H26*100)</f>
        <v>#DIV/0!</v>
      </c>
    </row>
    <row r="27" spans="1:11" ht="15.75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x14ac:dyDescent="0.25">
      <c r="A28" s="79"/>
      <c r="B28" s="79"/>
      <c r="C28" s="79"/>
      <c r="D28" s="80"/>
      <c r="E28" s="81"/>
      <c r="F28" s="75"/>
      <c r="G28" s="75"/>
      <c r="H28" s="75"/>
      <c r="I28" s="75"/>
      <c r="J28" s="75"/>
      <c r="K28" s="75"/>
    </row>
    <row r="29" spans="1:11" ht="15" customHeight="1" x14ac:dyDescent="0.25">
      <c r="A29" s="461"/>
      <c r="B29" s="461"/>
      <c r="C29" s="461"/>
      <c r="D29" s="461"/>
      <c r="E29" s="461"/>
      <c r="F29" s="82"/>
      <c r="G29" s="82"/>
      <c r="H29" s="82"/>
      <c r="I29" s="82"/>
      <c r="J29" s="77"/>
      <c r="K29" s="77"/>
    </row>
    <row r="30" spans="1:11" ht="15" customHeight="1" x14ac:dyDescent="0.25">
      <c r="A30" s="462"/>
      <c r="B30" s="463"/>
      <c r="C30" s="463"/>
      <c r="D30" s="463"/>
      <c r="E30" s="463"/>
      <c r="F30" s="82"/>
      <c r="G30" s="82"/>
      <c r="H30" s="82"/>
      <c r="I30" s="82"/>
      <c r="J30" s="82"/>
      <c r="K30" s="82"/>
    </row>
    <row r="31" spans="1:11" ht="45" customHeight="1" x14ac:dyDescent="0.25">
      <c r="A31" s="461"/>
      <c r="B31" s="461"/>
      <c r="C31" s="461"/>
      <c r="D31" s="461"/>
      <c r="E31" s="461"/>
      <c r="F31" s="82"/>
      <c r="G31" s="82"/>
      <c r="H31" s="82"/>
      <c r="I31" s="82"/>
      <c r="J31" s="82"/>
      <c r="K31" s="82"/>
    </row>
    <row r="32" spans="1:11" ht="15.75" x14ac:dyDescent="0.25">
      <c r="A32" s="71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5.75" x14ac:dyDescent="0.25">
      <c r="A33" s="464"/>
      <c r="B33" s="464"/>
      <c r="C33" s="464"/>
      <c r="D33" s="464"/>
      <c r="E33" s="464"/>
      <c r="F33" s="464"/>
      <c r="G33" s="464"/>
      <c r="H33" s="464"/>
      <c r="I33" s="464"/>
      <c r="J33" s="464"/>
      <c r="K33" s="71"/>
    </row>
    <row r="34" spans="1:11" ht="18" x14ac:dyDescent="0.25">
      <c r="A34" s="37"/>
      <c r="B34" s="38"/>
      <c r="C34" s="38"/>
      <c r="D34" s="38"/>
      <c r="E34" s="38"/>
      <c r="F34" s="38"/>
      <c r="G34" s="38"/>
      <c r="H34" s="39"/>
      <c r="I34" s="39"/>
      <c r="J34" s="39"/>
      <c r="K34" s="39"/>
    </row>
    <row r="35" spans="1:11" x14ac:dyDescent="0.25">
      <c r="A35" s="84"/>
      <c r="B35" s="84"/>
      <c r="C35" s="84"/>
      <c r="D35" s="85"/>
      <c r="E35" s="86"/>
      <c r="F35" s="76"/>
      <c r="G35" s="76"/>
      <c r="H35" s="76"/>
      <c r="I35" s="76"/>
      <c r="J35" s="76"/>
      <c r="K35" s="76"/>
    </row>
    <row r="36" spans="1:11" x14ac:dyDescent="0.25">
      <c r="A36" s="461"/>
      <c r="B36" s="461"/>
      <c r="C36" s="461"/>
      <c r="D36" s="461"/>
      <c r="E36" s="461"/>
      <c r="F36" s="82"/>
      <c r="G36" s="82"/>
      <c r="H36" s="82"/>
      <c r="I36" s="82"/>
      <c r="J36" s="77"/>
      <c r="K36" s="77"/>
    </row>
    <row r="37" spans="1:11" ht="28.5" customHeight="1" x14ac:dyDescent="0.25">
      <c r="A37" s="461"/>
      <c r="B37" s="461"/>
      <c r="C37" s="461"/>
      <c r="D37" s="461"/>
      <c r="E37" s="461"/>
      <c r="F37" s="82"/>
      <c r="G37" s="82"/>
      <c r="H37" s="82"/>
      <c r="I37" s="82"/>
      <c r="J37" s="77"/>
      <c r="K37" s="77"/>
    </row>
    <row r="38" spans="1:11" x14ac:dyDescent="0.25">
      <c r="A38" s="461"/>
      <c r="B38" s="465"/>
      <c r="C38" s="465"/>
      <c r="D38" s="465"/>
      <c r="E38" s="465"/>
      <c r="F38" s="82"/>
      <c r="G38" s="82"/>
      <c r="H38" s="82"/>
      <c r="I38" s="82"/>
      <c r="J38" s="77"/>
      <c r="K38" s="77"/>
    </row>
    <row r="39" spans="1:11" ht="15" customHeight="1" x14ac:dyDescent="0.25">
      <c r="A39" s="462"/>
      <c r="B39" s="463"/>
      <c r="C39" s="463"/>
      <c r="D39" s="463"/>
      <c r="E39" s="463"/>
      <c r="F39" s="78"/>
      <c r="G39" s="78"/>
      <c r="H39" s="78"/>
      <c r="I39" s="78"/>
      <c r="J39" s="78"/>
      <c r="K39" s="78"/>
    </row>
    <row r="40" spans="1:11" ht="17.25" customHeight="1" x14ac:dyDescent="0.25"/>
    <row r="41" spans="1:11" x14ac:dyDescent="0.25">
      <c r="A41" s="459"/>
      <c r="B41" s="460"/>
      <c r="C41" s="460"/>
      <c r="D41" s="460"/>
      <c r="E41" s="460"/>
      <c r="F41" s="460"/>
      <c r="G41" s="460"/>
      <c r="H41" s="460"/>
      <c r="I41" s="460"/>
      <c r="J41" s="460"/>
      <c r="K41" s="68"/>
    </row>
    <row r="42" spans="1:11" ht="9" customHeight="1" x14ac:dyDescent="0.25"/>
  </sheetData>
  <mergeCells count="26">
    <mergeCell ref="A41:J41"/>
    <mergeCell ref="A23:E23"/>
    <mergeCell ref="A24:E24"/>
    <mergeCell ref="A29:E29"/>
    <mergeCell ref="A30:E30"/>
    <mergeCell ref="A31:E31"/>
    <mergeCell ref="A33:J33"/>
    <mergeCell ref="A36:E36"/>
    <mergeCell ref="A37:E37"/>
    <mergeCell ref="A38:E38"/>
    <mergeCell ref="A39:E39"/>
    <mergeCell ref="A25:E25"/>
    <mergeCell ref="A26:E26"/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2:E2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5"/>
  <sheetViews>
    <sheetView topLeftCell="D33" workbookViewId="0">
      <selection activeCell="I33" sqref="I33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style="357" customWidth="1"/>
    <col min="11" max="11" width="11.7109375" customWidth="1"/>
  </cols>
  <sheetData>
    <row r="1" spans="1:11" ht="42" customHeight="1" x14ac:dyDescent="0.25">
      <c r="A1" s="448"/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1" ht="15.75" customHeight="1" x14ac:dyDescent="0.25">
      <c r="A3" s="448" t="s">
        <v>13</v>
      </c>
      <c r="B3" s="448"/>
      <c r="C3" s="448"/>
      <c r="D3" s="448"/>
      <c r="E3" s="448"/>
      <c r="F3" s="448"/>
      <c r="G3" s="448"/>
      <c r="H3" s="448"/>
      <c r="I3" s="69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448" t="s">
        <v>123</v>
      </c>
      <c r="B5" s="448"/>
      <c r="C5" s="448"/>
      <c r="D5" s="448"/>
      <c r="E5" s="448"/>
      <c r="F5" s="448"/>
      <c r="G5" s="448"/>
      <c r="H5" s="448"/>
      <c r="I5" s="69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448" t="s">
        <v>208</v>
      </c>
      <c r="B7" s="448"/>
      <c r="C7" s="448"/>
      <c r="D7" s="448"/>
      <c r="E7" s="448"/>
      <c r="F7" s="448"/>
      <c r="G7" s="448"/>
      <c r="H7" s="448"/>
      <c r="I7" s="69"/>
    </row>
    <row r="8" spans="1:11" ht="18" x14ac:dyDescent="0.25">
      <c r="A8" s="4"/>
      <c r="B8" s="4"/>
      <c r="C8" s="4"/>
      <c r="D8" s="4"/>
      <c r="E8" s="4"/>
      <c r="F8" s="4"/>
      <c r="G8" s="5" t="s">
        <v>247</v>
      </c>
      <c r="H8" s="5"/>
      <c r="I8" s="5"/>
    </row>
    <row r="9" spans="1:11" ht="38.25" x14ac:dyDescent="0.25">
      <c r="B9" s="117"/>
      <c r="C9" s="117"/>
      <c r="D9" s="117"/>
      <c r="E9" s="116" t="s">
        <v>139</v>
      </c>
      <c r="F9" s="3" t="s">
        <v>246</v>
      </c>
      <c r="G9" s="3" t="s">
        <v>257</v>
      </c>
      <c r="H9" s="3" t="s">
        <v>258</v>
      </c>
      <c r="I9" s="116" t="s">
        <v>259</v>
      </c>
      <c r="J9" s="397" t="s">
        <v>200</v>
      </c>
      <c r="K9" s="129" t="s">
        <v>242</v>
      </c>
    </row>
    <row r="10" spans="1:11" x14ac:dyDescent="0.25">
      <c r="A10" s="96"/>
      <c r="B10" s="97"/>
      <c r="C10" s="98"/>
      <c r="D10" s="137">
        <v>1</v>
      </c>
      <c r="E10" s="138"/>
      <c r="F10" s="94">
        <v>2</v>
      </c>
      <c r="G10" s="94">
        <v>3</v>
      </c>
      <c r="H10" s="94">
        <v>4</v>
      </c>
      <c r="I10" s="139">
        <v>5</v>
      </c>
      <c r="J10" s="406">
        <v>6</v>
      </c>
      <c r="K10" s="140">
        <v>7</v>
      </c>
    </row>
    <row r="11" spans="1:11" ht="15.75" customHeight="1" x14ac:dyDescent="0.25">
      <c r="A11" s="105"/>
      <c r="B11" s="105"/>
      <c r="C11" s="105"/>
      <c r="D11" s="60"/>
      <c r="E11" s="151" t="s">
        <v>140</v>
      </c>
      <c r="F11" s="329">
        <f>SUM(F12)</f>
        <v>267333.67000000004</v>
      </c>
      <c r="G11" s="61">
        <f>SUM(G12)</f>
        <v>598771</v>
      </c>
      <c r="H11" s="61">
        <f>SUM(H12)</f>
        <v>0</v>
      </c>
      <c r="I11" s="329">
        <f>SUM(I12)</f>
        <v>296845</v>
      </c>
      <c r="J11" s="398">
        <f>SUM(I11/F11*100)</f>
        <v>111.0391369706629</v>
      </c>
      <c r="K11" s="398">
        <f>SUM(I11/G11*100)</f>
        <v>49.575714254698369</v>
      </c>
    </row>
    <row r="12" spans="1:11" x14ac:dyDescent="0.25">
      <c r="A12" s="141">
        <v>6</v>
      </c>
      <c r="B12" s="141"/>
      <c r="C12" s="141"/>
      <c r="D12" s="142"/>
      <c r="E12" s="150" t="s">
        <v>5</v>
      </c>
      <c r="F12" s="330">
        <f>SUM(F13+F19+F23+F25+F31)</f>
        <v>267333.67000000004</v>
      </c>
      <c r="G12" s="143">
        <f>SUM(G13+G19+G22+G25+G31)</f>
        <v>598771</v>
      </c>
      <c r="H12" s="143">
        <f>SUM(H13+H19+H25+H31)</f>
        <v>0</v>
      </c>
      <c r="I12" s="330">
        <f>SUM(I13+I19+I23+I25+I31)</f>
        <v>296845</v>
      </c>
      <c r="J12" s="399">
        <f t="shared" ref="J12:J41" si="0">SUM(I12/F12*100)</f>
        <v>111.0391369706629</v>
      </c>
      <c r="K12" s="399">
        <f t="shared" ref="K12:K75" si="1">SUM(I12/G12*100)</f>
        <v>49.575714254698369</v>
      </c>
    </row>
    <row r="13" spans="1:11" ht="26.25" x14ac:dyDescent="0.25">
      <c r="A13" s="100"/>
      <c r="B13" s="101">
        <v>63</v>
      </c>
      <c r="C13" s="101"/>
      <c r="D13" s="102"/>
      <c r="E13" s="130" t="s">
        <v>22</v>
      </c>
      <c r="F13" s="331">
        <f>SUM(F14+F16)</f>
        <v>236749.19</v>
      </c>
      <c r="G13" s="103">
        <f>SUM(G14+G16)</f>
        <v>519520</v>
      </c>
      <c r="H13" s="103">
        <f>SUM(H14+H16)</f>
        <v>0</v>
      </c>
      <c r="I13" s="331">
        <f>SUM(I14+I16)</f>
        <v>266040.56</v>
      </c>
      <c r="J13" s="342">
        <f t="shared" si="0"/>
        <v>112.37232110487896</v>
      </c>
      <c r="K13" s="342">
        <f t="shared" si="1"/>
        <v>51.208915922389899</v>
      </c>
    </row>
    <row r="14" spans="1:11" ht="26.25" x14ac:dyDescent="0.25">
      <c r="A14" s="45"/>
      <c r="B14" s="104"/>
      <c r="C14" s="104">
        <v>634</v>
      </c>
      <c r="D14" s="53"/>
      <c r="E14" s="131" t="s">
        <v>141</v>
      </c>
      <c r="F14" s="332">
        <f>SUM(F15)</f>
        <v>0</v>
      </c>
      <c r="G14" s="54">
        <f>SUM(G15)</f>
        <v>0</v>
      </c>
      <c r="H14" s="54">
        <f>SUM(H15)</f>
        <v>0</v>
      </c>
      <c r="I14" s="332">
        <f>SUM(I15)</f>
        <v>0</v>
      </c>
      <c r="J14" s="335" t="e">
        <f t="shared" si="0"/>
        <v>#DIV/0!</v>
      </c>
      <c r="K14" s="335" t="e">
        <f t="shared" si="1"/>
        <v>#DIV/0!</v>
      </c>
    </row>
    <row r="15" spans="1:11" ht="26.25" x14ac:dyDescent="0.25">
      <c r="A15" s="11"/>
      <c r="B15" s="14"/>
      <c r="C15" s="14"/>
      <c r="D15" s="123">
        <v>6341</v>
      </c>
      <c r="E15" s="132" t="s">
        <v>142</v>
      </c>
      <c r="F15" s="346"/>
      <c r="G15" s="9"/>
      <c r="H15" s="9"/>
      <c r="I15" s="346"/>
      <c r="J15" s="343" t="e">
        <f t="shared" si="0"/>
        <v>#DIV/0!</v>
      </c>
      <c r="K15" s="343" t="e">
        <f t="shared" si="1"/>
        <v>#DIV/0!</v>
      </c>
    </row>
    <row r="16" spans="1:11" ht="26.25" x14ac:dyDescent="0.25">
      <c r="A16" s="108"/>
      <c r="B16" s="109"/>
      <c r="C16" s="109">
        <v>636</v>
      </c>
      <c r="D16" s="125"/>
      <c r="E16" s="131" t="s">
        <v>129</v>
      </c>
      <c r="F16" s="332">
        <f>SUM(F17+F18)</f>
        <v>236749.19</v>
      </c>
      <c r="G16" s="54">
        <v>519520</v>
      </c>
      <c r="H16" s="54">
        <f>SUM(H17+H18)</f>
        <v>0</v>
      </c>
      <c r="I16" s="332">
        <f>SUM(I17+I18)</f>
        <v>266040.56</v>
      </c>
      <c r="J16" s="335">
        <f t="shared" si="0"/>
        <v>112.37232110487896</v>
      </c>
      <c r="K16" s="335">
        <f t="shared" si="1"/>
        <v>51.208915922389899</v>
      </c>
    </row>
    <row r="17" spans="1:11" ht="39" x14ac:dyDescent="0.25">
      <c r="A17" s="118"/>
      <c r="B17" s="40"/>
      <c r="C17" s="40"/>
      <c r="D17" s="123">
        <v>6361</v>
      </c>
      <c r="E17" s="132" t="s">
        <v>143</v>
      </c>
      <c r="F17" s="346">
        <v>236749.19</v>
      </c>
      <c r="G17" s="9"/>
      <c r="H17" s="9"/>
      <c r="I17" s="346">
        <v>266040.56</v>
      </c>
      <c r="J17" s="343">
        <f t="shared" si="0"/>
        <v>112.37232110487896</v>
      </c>
      <c r="K17" s="343" t="e">
        <f t="shared" si="1"/>
        <v>#DIV/0!</v>
      </c>
    </row>
    <row r="18" spans="1:11" ht="39" x14ac:dyDescent="0.25">
      <c r="A18" s="118"/>
      <c r="B18" s="40"/>
      <c r="C18" s="41"/>
      <c r="D18" s="123">
        <v>6362</v>
      </c>
      <c r="E18" s="132" t="s">
        <v>144</v>
      </c>
      <c r="F18" s="346">
        <v>0</v>
      </c>
      <c r="G18" s="9"/>
      <c r="H18" s="9"/>
      <c r="I18" s="346">
        <v>0</v>
      </c>
      <c r="J18" s="343" t="e">
        <f t="shared" si="0"/>
        <v>#DIV/0!</v>
      </c>
      <c r="K18" s="343" t="e">
        <f t="shared" si="1"/>
        <v>#DIV/0!</v>
      </c>
    </row>
    <row r="19" spans="1:11" x14ac:dyDescent="0.25">
      <c r="A19" s="106"/>
      <c r="B19" s="107">
        <v>64</v>
      </c>
      <c r="C19" s="111"/>
      <c r="D19" s="124"/>
      <c r="E19" s="130" t="s">
        <v>47</v>
      </c>
      <c r="F19" s="331">
        <f t="shared" ref="F19:I20" si="2">SUM(F20)</f>
        <v>0.01</v>
      </c>
      <c r="G19" s="103">
        <f t="shared" si="2"/>
        <v>1</v>
      </c>
      <c r="H19" s="103">
        <f t="shared" si="2"/>
        <v>0</v>
      </c>
      <c r="I19" s="331">
        <f t="shared" si="2"/>
        <v>0.1</v>
      </c>
      <c r="J19" s="342">
        <f t="shared" si="0"/>
        <v>1000</v>
      </c>
      <c r="K19" s="342">
        <f t="shared" si="1"/>
        <v>10</v>
      </c>
    </row>
    <row r="20" spans="1:11" x14ac:dyDescent="0.25">
      <c r="A20" s="108"/>
      <c r="B20" s="109"/>
      <c r="C20" s="110">
        <v>641</v>
      </c>
      <c r="D20" s="125"/>
      <c r="E20" s="131" t="s">
        <v>130</v>
      </c>
      <c r="F20" s="332">
        <f t="shared" si="2"/>
        <v>0.01</v>
      </c>
      <c r="G20" s="54">
        <f t="shared" si="2"/>
        <v>1</v>
      </c>
      <c r="H20" s="54">
        <f t="shared" si="2"/>
        <v>0</v>
      </c>
      <c r="I20" s="332">
        <f t="shared" si="2"/>
        <v>0.1</v>
      </c>
      <c r="J20" s="335">
        <f t="shared" si="0"/>
        <v>1000</v>
      </c>
      <c r="K20" s="335">
        <f t="shared" si="1"/>
        <v>10</v>
      </c>
    </row>
    <row r="21" spans="1:11" ht="26.25" x14ac:dyDescent="0.25">
      <c r="A21" s="118"/>
      <c r="B21" s="40"/>
      <c r="C21" s="41"/>
      <c r="D21" s="123">
        <v>6413</v>
      </c>
      <c r="E21" s="132" t="s">
        <v>131</v>
      </c>
      <c r="F21" s="346">
        <v>0.01</v>
      </c>
      <c r="G21" s="9">
        <v>1</v>
      </c>
      <c r="H21" s="9"/>
      <c r="I21" s="346">
        <v>0.1</v>
      </c>
      <c r="J21" s="343">
        <f t="shared" si="0"/>
        <v>1000</v>
      </c>
      <c r="K21" s="343">
        <f t="shared" si="1"/>
        <v>10</v>
      </c>
    </row>
    <row r="22" spans="1:11" ht="39" x14ac:dyDescent="0.25">
      <c r="A22" s="106"/>
      <c r="B22" s="107">
        <v>65</v>
      </c>
      <c r="C22" s="111"/>
      <c r="D22" s="124"/>
      <c r="E22" s="130" t="s">
        <v>46</v>
      </c>
      <c r="F22" s="331">
        <f t="shared" ref="F22:I23" si="3">SUM(F23)</f>
        <v>1264</v>
      </c>
      <c r="G22" s="103">
        <f t="shared" si="3"/>
        <v>1000</v>
      </c>
      <c r="H22" s="103">
        <f t="shared" si="3"/>
        <v>0</v>
      </c>
      <c r="I22" s="331">
        <f t="shared" si="3"/>
        <v>130</v>
      </c>
      <c r="J22" s="342">
        <f t="shared" si="0"/>
        <v>10.284810126582279</v>
      </c>
      <c r="K22" s="342">
        <f t="shared" si="1"/>
        <v>13</v>
      </c>
    </row>
    <row r="23" spans="1:11" x14ac:dyDescent="0.25">
      <c r="A23" s="108"/>
      <c r="B23" s="109"/>
      <c r="C23" s="110">
        <v>652</v>
      </c>
      <c r="D23" s="125"/>
      <c r="E23" s="131" t="s">
        <v>132</v>
      </c>
      <c r="F23" s="332">
        <f t="shared" si="3"/>
        <v>1264</v>
      </c>
      <c r="G23" s="54">
        <v>1000</v>
      </c>
      <c r="H23" s="54">
        <f t="shared" si="3"/>
        <v>0</v>
      </c>
      <c r="I23" s="332">
        <f t="shared" si="3"/>
        <v>130</v>
      </c>
      <c r="J23" s="335">
        <f t="shared" si="0"/>
        <v>10.284810126582279</v>
      </c>
      <c r="K23" s="335">
        <f t="shared" si="1"/>
        <v>13</v>
      </c>
    </row>
    <row r="24" spans="1:11" x14ac:dyDescent="0.25">
      <c r="A24" s="118"/>
      <c r="B24" s="40"/>
      <c r="C24" s="41"/>
      <c r="D24" s="123">
        <v>6526</v>
      </c>
      <c r="E24" s="132" t="s">
        <v>133</v>
      </c>
      <c r="F24" s="346">
        <v>1264</v>
      </c>
      <c r="G24" s="9"/>
      <c r="H24" s="9"/>
      <c r="I24" s="346">
        <v>130</v>
      </c>
      <c r="J24" s="343">
        <f t="shared" si="0"/>
        <v>10.284810126582279</v>
      </c>
      <c r="K24" s="343" t="e">
        <f t="shared" si="1"/>
        <v>#DIV/0!</v>
      </c>
    </row>
    <row r="25" spans="1:11" ht="51.75" x14ac:dyDescent="0.25">
      <c r="A25" s="167"/>
      <c r="B25" s="167">
        <v>66</v>
      </c>
      <c r="C25" s="100"/>
      <c r="D25" s="168"/>
      <c r="E25" s="169" t="s">
        <v>201</v>
      </c>
      <c r="F25" s="334">
        <f>SUM(F26+F28)</f>
        <v>0</v>
      </c>
      <c r="G25" s="136">
        <f>SUM(G26+G28)</f>
        <v>670</v>
      </c>
      <c r="H25" s="136">
        <f>SUM(H26+H28)</f>
        <v>0</v>
      </c>
      <c r="I25" s="334">
        <f>SUM(I26+I28)</f>
        <v>1350</v>
      </c>
      <c r="J25" s="342" t="e">
        <f t="shared" si="0"/>
        <v>#DIV/0!</v>
      </c>
      <c r="K25" s="342">
        <f t="shared" si="1"/>
        <v>201.49253731343282</v>
      </c>
    </row>
    <row r="26" spans="1:11" ht="26.25" x14ac:dyDescent="0.25">
      <c r="A26" s="47"/>
      <c r="B26" s="47"/>
      <c r="C26" s="67">
        <v>661</v>
      </c>
      <c r="D26" s="125">
        <v>661</v>
      </c>
      <c r="E26" s="131" t="s">
        <v>137</v>
      </c>
      <c r="F26" s="332">
        <f>SUM(F27)</f>
        <v>0</v>
      </c>
      <c r="G26" s="54">
        <v>0</v>
      </c>
      <c r="H26" s="54">
        <f>SUM(H27)</f>
        <v>0</v>
      </c>
      <c r="I26" s="332">
        <f>SUM(I27)</f>
        <v>0</v>
      </c>
      <c r="J26" s="335" t="e">
        <f t="shared" si="0"/>
        <v>#DIV/0!</v>
      </c>
      <c r="K26" s="335" t="e">
        <f t="shared" si="1"/>
        <v>#DIV/0!</v>
      </c>
    </row>
    <row r="27" spans="1:11" x14ac:dyDescent="0.25">
      <c r="A27" s="14"/>
      <c r="B27" s="14"/>
      <c r="C27" s="23"/>
      <c r="D27" s="123">
        <v>6615</v>
      </c>
      <c r="E27" s="132" t="s">
        <v>138</v>
      </c>
      <c r="F27" s="347"/>
      <c r="G27" s="9"/>
      <c r="H27" s="10"/>
      <c r="I27" s="347"/>
      <c r="J27" s="343" t="e">
        <f t="shared" si="0"/>
        <v>#DIV/0!</v>
      </c>
      <c r="K27" s="343" t="e">
        <f t="shared" si="1"/>
        <v>#DIV/0!</v>
      </c>
    </row>
    <row r="28" spans="1:11" ht="39" x14ac:dyDescent="0.25">
      <c r="A28" s="180"/>
      <c r="B28" s="146"/>
      <c r="C28" s="146">
        <v>663</v>
      </c>
      <c r="D28" s="164"/>
      <c r="E28" s="227" t="s">
        <v>145</v>
      </c>
      <c r="F28" s="335">
        <f>SUM(F29+F30)</f>
        <v>0</v>
      </c>
      <c r="G28" s="163">
        <v>670</v>
      </c>
      <c r="H28" s="163">
        <f>SUM(H29+H30)</f>
        <v>0</v>
      </c>
      <c r="I28" s="335">
        <f>SUM(I29+I30)</f>
        <v>1350</v>
      </c>
      <c r="J28" s="335" t="e">
        <f t="shared" si="0"/>
        <v>#DIV/0!</v>
      </c>
      <c r="K28" s="335">
        <f t="shared" si="1"/>
        <v>201.49253731343282</v>
      </c>
    </row>
    <row r="29" spans="1:11" x14ac:dyDescent="0.25">
      <c r="B29" s="120"/>
      <c r="C29" s="120"/>
      <c r="D29" s="120">
        <v>6631</v>
      </c>
      <c r="E29" s="228" t="s">
        <v>146</v>
      </c>
      <c r="F29" s="336">
        <v>0</v>
      </c>
      <c r="G29" s="122">
        <v>0</v>
      </c>
      <c r="H29" s="122"/>
      <c r="I29" s="336">
        <v>1350</v>
      </c>
      <c r="J29" s="343" t="e">
        <f t="shared" si="0"/>
        <v>#DIV/0!</v>
      </c>
      <c r="K29" s="343" t="e">
        <f t="shared" si="1"/>
        <v>#DIV/0!</v>
      </c>
    </row>
    <row r="30" spans="1:11" x14ac:dyDescent="0.25">
      <c r="A30" s="181"/>
      <c r="B30" s="120"/>
      <c r="C30" s="120"/>
      <c r="D30" s="135">
        <v>6632</v>
      </c>
      <c r="E30" s="228" t="s">
        <v>202</v>
      </c>
      <c r="F30" s="336"/>
      <c r="G30" s="122"/>
      <c r="H30" s="122"/>
      <c r="I30" s="336"/>
      <c r="J30" s="343" t="e">
        <f t="shared" si="0"/>
        <v>#DIV/0!</v>
      </c>
      <c r="K30" s="343" t="e">
        <f t="shared" si="1"/>
        <v>#DIV/0!</v>
      </c>
    </row>
    <row r="31" spans="1:11" ht="41.45" customHeight="1" x14ac:dyDescent="0.25">
      <c r="A31" s="182"/>
      <c r="B31" s="165">
        <v>67</v>
      </c>
      <c r="C31" s="165"/>
      <c r="D31" s="165"/>
      <c r="E31" s="229" t="s">
        <v>147</v>
      </c>
      <c r="F31" s="337">
        <f>SUM(F32)</f>
        <v>29320.47</v>
      </c>
      <c r="G31" s="186">
        <f>SUM(G32)</f>
        <v>77580</v>
      </c>
      <c r="H31" s="186">
        <f>SUM(H32)</f>
        <v>0</v>
      </c>
      <c r="I31" s="337">
        <f>SUM(I32)</f>
        <v>29324.34</v>
      </c>
      <c r="J31" s="342">
        <f t="shared" si="0"/>
        <v>100.01319896986645</v>
      </c>
      <c r="K31" s="342">
        <f t="shared" si="1"/>
        <v>37.79883990719258</v>
      </c>
    </row>
    <row r="32" spans="1:11" ht="38.25" x14ac:dyDescent="0.25">
      <c r="A32" s="183"/>
      <c r="B32" s="166"/>
      <c r="C32" s="170">
        <v>671</v>
      </c>
      <c r="D32" s="170"/>
      <c r="E32" s="201" t="s">
        <v>148</v>
      </c>
      <c r="F32" s="338">
        <f>SUM(F33+F34)</f>
        <v>29320.47</v>
      </c>
      <c r="G32" s="187">
        <v>77580</v>
      </c>
      <c r="H32" s="187">
        <f>SUM(H33+H34)</f>
        <v>0</v>
      </c>
      <c r="I32" s="338">
        <f>SUM(I33+I34)</f>
        <v>29324.34</v>
      </c>
      <c r="J32" s="335">
        <f t="shared" si="0"/>
        <v>100.01319896986645</v>
      </c>
      <c r="K32" s="335">
        <f t="shared" si="1"/>
        <v>37.79883990719258</v>
      </c>
    </row>
    <row r="33" spans="1:11" ht="25.5" x14ac:dyDescent="0.25">
      <c r="A33" s="3"/>
      <c r="B33" s="99"/>
      <c r="C33" s="99"/>
      <c r="D33" s="88">
        <v>6711</v>
      </c>
      <c r="E33" s="134" t="s">
        <v>149</v>
      </c>
      <c r="F33" s="348">
        <v>25120.47</v>
      </c>
      <c r="G33" s="94"/>
      <c r="H33" s="94"/>
      <c r="I33" s="348">
        <v>25890</v>
      </c>
      <c r="J33" s="343">
        <f t="shared" si="0"/>
        <v>103.0633582890766</v>
      </c>
      <c r="K33" s="343" t="e">
        <f t="shared" si="1"/>
        <v>#DIV/0!</v>
      </c>
    </row>
    <row r="34" spans="1:11" ht="25.5" x14ac:dyDescent="0.25">
      <c r="A34" s="3"/>
      <c r="B34" s="99"/>
      <c r="C34" s="99"/>
      <c r="D34" s="88">
        <v>6712</v>
      </c>
      <c r="E34" s="134" t="s">
        <v>203</v>
      </c>
      <c r="F34" s="348">
        <v>4200</v>
      </c>
      <c r="G34" s="94"/>
      <c r="H34" s="94"/>
      <c r="I34" s="348">
        <v>3434.34</v>
      </c>
      <c r="J34" s="343">
        <f t="shared" si="0"/>
        <v>81.77</v>
      </c>
      <c r="K34" s="343" t="e">
        <f t="shared" si="1"/>
        <v>#DIV/0!</v>
      </c>
    </row>
    <row r="35" spans="1:11" ht="25.5" x14ac:dyDescent="0.25">
      <c r="A35" s="49">
        <v>7</v>
      </c>
      <c r="B35" s="50"/>
      <c r="C35" s="50"/>
      <c r="D35" s="50"/>
      <c r="E35" s="58" t="s">
        <v>6</v>
      </c>
      <c r="F35" s="349"/>
      <c r="G35" s="184"/>
      <c r="H35" s="184"/>
      <c r="I35" s="349"/>
      <c r="J35" s="399" t="e">
        <f t="shared" si="0"/>
        <v>#DIV/0!</v>
      </c>
      <c r="K35" s="399" t="e">
        <f t="shared" si="1"/>
        <v>#DIV/0!</v>
      </c>
    </row>
    <row r="36" spans="1:11" ht="25.5" x14ac:dyDescent="0.25">
      <c r="A36" s="19"/>
      <c r="B36" s="171">
        <v>72</v>
      </c>
      <c r="C36" s="172"/>
      <c r="D36" s="171"/>
      <c r="E36" s="173" t="s">
        <v>21</v>
      </c>
      <c r="F36" s="339">
        <f>SUM(F37)</f>
        <v>0</v>
      </c>
      <c r="G36" s="185">
        <f>SUM(G37)</f>
        <v>0</v>
      </c>
      <c r="H36" s="185">
        <f>SUM(H37)</f>
        <v>0</v>
      </c>
      <c r="I36" s="339">
        <f>SUM(I37)</f>
        <v>0</v>
      </c>
      <c r="J36" s="342" t="e">
        <f t="shared" si="0"/>
        <v>#DIV/0!</v>
      </c>
      <c r="K36" s="342" t="e">
        <f t="shared" si="1"/>
        <v>#DIV/0!</v>
      </c>
    </row>
    <row r="37" spans="1:11" ht="15.75" customHeight="1" x14ac:dyDescent="0.25">
      <c r="A37" s="45"/>
      <c r="B37" s="45"/>
      <c r="C37" s="104">
        <v>721</v>
      </c>
      <c r="D37" s="126"/>
      <c r="E37" s="133" t="s">
        <v>150</v>
      </c>
      <c r="F37" s="340"/>
      <c r="G37" s="46"/>
      <c r="H37" s="46"/>
      <c r="I37" s="340"/>
      <c r="J37" s="335" t="e">
        <f t="shared" si="0"/>
        <v>#DIV/0!</v>
      </c>
      <c r="K37" s="335" t="e">
        <f t="shared" si="1"/>
        <v>#DIV/0!</v>
      </c>
    </row>
    <row r="38" spans="1:11" ht="15.75" customHeight="1" x14ac:dyDescent="0.25">
      <c r="A38" s="11"/>
      <c r="B38" s="14"/>
      <c r="C38" s="14"/>
      <c r="D38" s="123">
        <v>7211</v>
      </c>
      <c r="E38" s="132" t="s">
        <v>151</v>
      </c>
      <c r="F38" s="346"/>
      <c r="G38" s="9"/>
      <c r="H38" s="9"/>
      <c r="I38" s="346"/>
      <c r="J38" s="343" t="e">
        <f t="shared" si="0"/>
        <v>#DIV/0!</v>
      </c>
      <c r="K38" s="343" t="e">
        <f t="shared" si="1"/>
        <v>#DIV/0!</v>
      </c>
    </row>
    <row r="39" spans="1:11" x14ac:dyDescent="0.25">
      <c r="A39" s="118"/>
      <c r="B39" s="118"/>
      <c r="C39" s="118"/>
      <c r="D39" s="123" t="s">
        <v>152</v>
      </c>
      <c r="E39" s="132"/>
      <c r="F39" s="346"/>
      <c r="G39" s="9"/>
      <c r="H39" s="9"/>
      <c r="I39" s="346"/>
      <c r="J39" s="343" t="e">
        <f t="shared" si="0"/>
        <v>#DIV/0!</v>
      </c>
      <c r="K39" s="343" t="e">
        <f t="shared" si="1"/>
        <v>#DIV/0!</v>
      </c>
    </row>
    <row r="40" spans="1:11" x14ac:dyDescent="0.25">
      <c r="A40" s="118"/>
      <c r="B40" s="118"/>
      <c r="C40" s="118"/>
      <c r="D40" s="123"/>
      <c r="E40" s="132"/>
      <c r="F40" s="346"/>
      <c r="G40" s="9"/>
      <c r="H40" s="9"/>
      <c r="I40" s="346"/>
      <c r="J40" s="343" t="e">
        <f t="shared" si="0"/>
        <v>#DIV/0!</v>
      </c>
      <c r="K40" s="343" t="e">
        <f t="shared" si="1"/>
        <v>#DIV/0!</v>
      </c>
    </row>
    <row r="41" spans="1:11" x14ac:dyDescent="0.25">
      <c r="A41" s="118"/>
      <c r="B41" s="40"/>
      <c r="C41" s="41"/>
      <c r="D41" s="123"/>
      <c r="E41" s="132"/>
      <c r="F41" s="346"/>
      <c r="G41" s="9"/>
      <c r="H41" s="9"/>
      <c r="I41" s="346"/>
      <c r="J41" s="343" t="e">
        <f t="shared" si="0"/>
        <v>#DIV/0!</v>
      </c>
      <c r="K41" s="343" t="e">
        <f t="shared" si="1"/>
        <v>#DIV/0!</v>
      </c>
    </row>
    <row r="42" spans="1:11" ht="39" x14ac:dyDescent="0.25">
      <c r="A42" s="119"/>
      <c r="B42" s="157"/>
      <c r="C42" s="158"/>
      <c r="D42" s="159"/>
      <c r="E42" s="147" t="s">
        <v>139</v>
      </c>
      <c r="F42" s="341" t="s">
        <v>246</v>
      </c>
      <c r="G42" s="147" t="s">
        <v>257</v>
      </c>
      <c r="H42" s="148" t="s">
        <v>258</v>
      </c>
      <c r="I42" s="341" t="s">
        <v>259</v>
      </c>
      <c r="J42" s="397" t="s">
        <v>200</v>
      </c>
      <c r="K42" s="397" t="e">
        <f t="shared" si="1"/>
        <v>#VALUE!</v>
      </c>
    </row>
    <row r="43" spans="1:11" x14ac:dyDescent="0.25">
      <c r="A43" s="176"/>
      <c r="B43" s="176"/>
      <c r="C43" s="177"/>
      <c r="D43" s="178"/>
      <c r="E43" s="127">
        <v>1</v>
      </c>
      <c r="F43" s="350">
        <v>2</v>
      </c>
      <c r="G43" s="128">
        <v>3</v>
      </c>
      <c r="H43" s="128">
        <v>4</v>
      </c>
      <c r="I43" s="350">
        <v>5</v>
      </c>
      <c r="J43" s="401">
        <v>6</v>
      </c>
      <c r="K43" s="405">
        <f t="shared" si="1"/>
        <v>166.66666666666669</v>
      </c>
    </row>
    <row r="44" spans="1:11" x14ac:dyDescent="0.25">
      <c r="A44" s="154"/>
      <c r="B44" s="155"/>
      <c r="C44" s="156"/>
      <c r="D44" s="160"/>
      <c r="E44" s="174" t="s">
        <v>10</v>
      </c>
      <c r="F44" s="329">
        <f>SUM(F45+F101)</f>
        <v>267046.18</v>
      </c>
      <c r="G44" s="61">
        <f>SUM(G45+G101+G115)</f>
        <v>598771</v>
      </c>
      <c r="H44" s="61">
        <f>SUM(H45+H101)</f>
        <v>0</v>
      </c>
      <c r="I44" s="329">
        <f>SUM(I45+I101)</f>
        <v>337553.29</v>
      </c>
      <c r="J44" s="400">
        <f>SUM(I44/F44*100)</f>
        <v>126.40259074291944</v>
      </c>
      <c r="K44" s="400">
        <f t="shared" si="1"/>
        <v>56.374355137439856</v>
      </c>
    </row>
    <row r="45" spans="1:11" x14ac:dyDescent="0.25">
      <c r="A45" s="59">
        <v>3</v>
      </c>
      <c r="B45" s="152"/>
      <c r="C45" s="153"/>
      <c r="D45" s="161"/>
      <c r="E45" s="175" t="s">
        <v>7</v>
      </c>
      <c r="F45" s="326">
        <f>SUM(F46+F56+F89+F95+F98)</f>
        <v>262846.18</v>
      </c>
      <c r="G45" s="27">
        <f>SUM(G46+G56+G89+G95+G98)</f>
        <v>579271</v>
      </c>
      <c r="H45" s="27">
        <f>SUM(H46+H56+H89+H95+H98)</f>
        <v>0</v>
      </c>
      <c r="I45" s="326">
        <f>SUM(I46+I56+I89+I95+I98)</f>
        <v>334068.94999999995</v>
      </c>
      <c r="J45" s="400">
        <f t="shared" ref="J45:J111" si="4">SUM(I45/F45*100)</f>
        <v>127.09674913289588</v>
      </c>
      <c r="K45" s="400">
        <f t="shared" si="1"/>
        <v>57.670580781706661</v>
      </c>
    </row>
    <row r="46" spans="1:11" x14ac:dyDescent="0.25">
      <c r="A46" s="145"/>
      <c r="B46" s="145">
        <v>31</v>
      </c>
      <c r="C46" s="145"/>
      <c r="D46" s="145"/>
      <c r="E46" s="230" t="s">
        <v>8</v>
      </c>
      <c r="F46" s="342">
        <f>SUM(F47+F51+F53)</f>
        <v>229495.80999999997</v>
      </c>
      <c r="G46" s="162">
        <f>SUM(G47+G51+G53)</f>
        <v>501632</v>
      </c>
      <c r="H46" s="162">
        <f>SUM(H47+H51+H53)</f>
        <v>0</v>
      </c>
      <c r="I46" s="342">
        <f>SUM(I47+I51+I53)</f>
        <v>299263.93</v>
      </c>
      <c r="J46" s="342">
        <f t="shared" si="4"/>
        <v>130.40060731392003</v>
      </c>
      <c r="K46" s="342">
        <f t="shared" si="1"/>
        <v>59.6580620853534</v>
      </c>
    </row>
    <row r="47" spans="1:11" x14ac:dyDescent="0.25">
      <c r="A47" s="146"/>
      <c r="B47" s="146"/>
      <c r="C47" s="146">
        <v>311</v>
      </c>
      <c r="D47" s="146"/>
      <c r="E47" s="231" t="s">
        <v>153</v>
      </c>
      <c r="F47" s="335">
        <f>SUM(F48:F50)</f>
        <v>189587.22999999998</v>
      </c>
      <c r="G47" s="163">
        <v>416461</v>
      </c>
      <c r="H47" s="163">
        <f>SUM(H48:H50)</f>
        <v>0</v>
      </c>
      <c r="I47" s="335">
        <f>SUM(I48:I50)</f>
        <v>250097.72999999998</v>
      </c>
      <c r="J47" s="335">
        <f t="shared" si="4"/>
        <v>131.91697035712795</v>
      </c>
      <c r="K47" s="335">
        <f t="shared" si="1"/>
        <v>60.053097408881015</v>
      </c>
    </row>
    <row r="48" spans="1:11" x14ac:dyDescent="0.25">
      <c r="A48" s="120"/>
      <c r="B48" s="120"/>
      <c r="C48" s="120"/>
      <c r="D48" s="120">
        <v>3111</v>
      </c>
      <c r="E48" s="232" t="s">
        <v>154</v>
      </c>
      <c r="F48" s="336">
        <v>172057.09</v>
      </c>
      <c r="G48" s="122"/>
      <c r="H48" s="122"/>
      <c r="I48" s="336">
        <v>224647.4</v>
      </c>
      <c r="J48" s="343">
        <f t="shared" si="4"/>
        <v>130.56561633118403</v>
      </c>
      <c r="K48" s="343" t="e">
        <f t="shared" si="1"/>
        <v>#DIV/0!</v>
      </c>
    </row>
    <row r="49" spans="1:11" x14ac:dyDescent="0.25">
      <c r="A49" s="120"/>
      <c r="B49" s="120"/>
      <c r="C49" s="120"/>
      <c r="D49" s="120">
        <v>3113</v>
      </c>
      <c r="E49" s="232" t="s">
        <v>155</v>
      </c>
      <c r="F49" s="336">
        <v>1410.24</v>
      </c>
      <c r="G49" s="122"/>
      <c r="H49" s="122"/>
      <c r="I49" s="336">
        <v>1502.91</v>
      </c>
      <c r="J49" s="343">
        <f t="shared" si="4"/>
        <v>106.57122191967325</v>
      </c>
      <c r="K49" s="343" t="e">
        <f t="shared" si="1"/>
        <v>#DIV/0!</v>
      </c>
    </row>
    <row r="50" spans="1:11" x14ac:dyDescent="0.25">
      <c r="A50" s="120"/>
      <c r="B50" s="120"/>
      <c r="C50" s="120"/>
      <c r="D50" s="120">
        <v>3114</v>
      </c>
      <c r="E50" s="232" t="s">
        <v>207</v>
      </c>
      <c r="F50" s="336">
        <v>16119.9</v>
      </c>
      <c r="G50" s="122"/>
      <c r="H50" s="122"/>
      <c r="I50" s="336">
        <v>23947.42</v>
      </c>
      <c r="J50" s="343">
        <f t="shared" si="4"/>
        <v>148.55811760618863</v>
      </c>
      <c r="K50" s="343" t="e">
        <f t="shared" si="1"/>
        <v>#DIV/0!</v>
      </c>
    </row>
    <row r="51" spans="1:11" x14ac:dyDescent="0.25">
      <c r="A51" s="146"/>
      <c r="B51" s="146"/>
      <c r="C51" s="146">
        <v>312</v>
      </c>
      <c r="D51" s="146"/>
      <c r="E51" s="231" t="s">
        <v>156</v>
      </c>
      <c r="F51" s="335">
        <f>SUM(F52)</f>
        <v>8626.7099999999991</v>
      </c>
      <c r="G51" s="163">
        <v>16200</v>
      </c>
      <c r="H51" s="163">
        <f>SUM(H52)</f>
        <v>0</v>
      </c>
      <c r="I51" s="335">
        <f>SUM(I52)</f>
        <v>7900</v>
      </c>
      <c r="J51" s="335">
        <f t="shared" si="4"/>
        <v>91.576046951850714</v>
      </c>
      <c r="K51" s="335">
        <f t="shared" si="1"/>
        <v>48.76543209876543</v>
      </c>
    </row>
    <row r="52" spans="1:11" x14ac:dyDescent="0.25">
      <c r="A52" s="120"/>
      <c r="B52" s="120"/>
      <c r="C52" s="120"/>
      <c r="D52" s="120">
        <v>3121</v>
      </c>
      <c r="E52" s="232" t="s">
        <v>156</v>
      </c>
      <c r="F52" s="336">
        <v>8626.7099999999991</v>
      </c>
      <c r="G52" s="122"/>
      <c r="H52" s="122"/>
      <c r="I52" s="336">
        <v>7900</v>
      </c>
      <c r="J52" s="343">
        <f t="shared" si="4"/>
        <v>91.576046951850714</v>
      </c>
      <c r="K52" s="343" t="e">
        <f t="shared" si="1"/>
        <v>#DIV/0!</v>
      </c>
    </row>
    <row r="53" spans="1:11" x14ac:dyDescent="0.25">
      <c r="A53" s="146"/>
      <c r="B53" s="146"/>
      <c r="C53" s="146">
        <v>313</v>
      </c>
      <c r="D53" s="146"/>
      <c r="E53" s="231" t="s">
        <v>157</v>
      </c>
      <c r="F53" s="335">
        <f>SUM(F54+F55)</f>
        <v>31281.87</v>
      </c>
      <c r="G53" s="163">
        <v>68971</v>
      </c>
      <c r="H53" s="163">
        <f>SUM(H54+H55)</f>
        <v>0</v>
      </c>
      <c r="I53" s="335">
        <f>SUM(I54+I55)</f>
        <v>41266.199999999997</v>
      </c>
      <c r="J53" s="335">
        <f t="shared" si="4"/>
        <v>131.91730545520457</v>
      </c>
      <c r="K53" s="335">
        <f t="shared" si="1"/>
        <v>59.831233416943356</v>
      </c>
    </row>
    <row r="54" spans="1:11" x14ac:dyDescent="0.25">
      <c r="A54" s="120"/>
      <c r="B54" s="120"/>
      <c r="C54" s="120"/>
      <c r="D54" s="120">
        <v>3132</v>
      </c>
      <c r="E54" s="232" t="s">
        <v>158</v>
      </c>
      <c r="F54" s="336">
        <v>31281.87</v>
      </c>
      <c r="G54" s="122"/>
      <c r="H54" s="122"/>
      <c r="I54" s="336">
        <v>41266.199999999997</v>
      </c>
      <c r="J54" s="343">
        <f t="shared" si="4"/>
        <v>131.91730545520457</v>
      </c>
      <c r="K54" s="343" t="e">
        <f t="shared" si="1"/>
        <v>#DIV/0!</v>
      </c>
    </row>
    <row r="55" spans="1:11" x14ac:dyDescent="0.25">
      <c r="A55" s="120"/>
      <c r="B55" s="120"/>
      <c r="C55" s="120"/>
      <c r="D55" s="120">
        <v>3133</v>
      </c>
      <c r="E55" s="232" t="s">
        <v>159</v>
      </c>
      <c r="F55" s="336"/>
      <c r="G55" s="120"/>
      <c r="H55" s="120"/>
      <c r="I55" s="336"/>
      <c r="J55" s="343" t="e">
        <f t="shared" si="4"/>
        <v>#DIV/0!</v>
      </c>
      <c r="K55" s="343" t="e">
        <f t="shared" si="1"/>
        <v>#DIV/0!</v>
      </c>
    </row>
    <row r="56" spans="1:11" x14ac:dyDescent="0.25">
      <c r="A56" s="145"/>
      <c r="B56" s="145">
        <v>32</v>
      </c>
      <c r="C56" s="145"/>
      <c r="D56" s="145"/>
      <c r="E56" s="230" t="s">
        <v>16</v>
      </c>
      <c r="F56" s="342">
        <f>SUM(F57+F62+F69+F81)</f>
        <v>32905.43</v>
      </c>
      <c r="G56" s="162">
        <f>SUM(G57+G62+G69+G81)</f>
        <v>72459</v>
      </c>
      <c r="H56" s="162">
        <f>SUM(H57+H62+H69+H81)</f>
        <v>0</v>
      </c>
      <c r="I56" s="342">
        <f>SUM(I57+I62+I69+I81)</f>
        <v>34412.61</v>
      </c>
      <c r="J56" s="342">
        <f t="shared" si="4"/>
        <v>104.58033826028105</v>
      </c>
      <c r="K56" s="342">
        <f t="shared" si="1"/>
        <v>47.492526808263982</v>
      </c>
    </row>
    <row r="57" spans="1:11" x14ac:dyDescent="0.25">
      <c r="A57" s="146"/>
      <c r="B57" s="146"/>
      <c r="C57" s="146">
        <v>321</v>
      </c>
      <c r="D57" s="146"/>
      <c r="E57" s="231" t="s">
        <v>160</v>
      </c>
      <c r="F57" s="335">
        <f>SUM(F58:F61)</f>
        <v>11120.01</v>
      </c>
      <c r="G57" s="163">
        <v>24341</v>
      </c>
      <c r="H57" s="163">
        <f>SUM(H58:H61)</f>
        <v>0</v>
      </c>
      <c r="I57" s="335">
        <f>SUM(I58:I61)</f>
        <v>16022.44</v>
      </c>
      <c r="J57" s="335">
        <f t="shared" si="4"/>
        <v>144.08656107323645</v>
      </c>
      <c r="K57" s="335">
        <f t="shared" si="1"/>
        <v>65.824904482149464</v>
      </c>
    </row>
    <row r="58" spans="1:11" x14ac:dyDescent="0.25">
      <c r="A58" s="120"/>
      <c r="B58" s="120"/>
      <c r="C58" s="120"/>
      <c r="D58" s="120">
        <v>3211</v>
      </c>
      <c r="E58" s="232" t="s">
        <v>161</v>
      </c>
      <c r="F58" s="336">
        <v>328.58</v>
      </c>
      <c r="G58" s="122"/>
      <c r="H58" s="122"/>
      <c r="I58" s="336">
        <v>405</v>
      </c>
      <c r="J58" s="343">
        <f t="shared" si="4"/>
        <v>123.25765414815267</v>
      </c>
      <c r="K58" s="343" t="e">
        <f t="shared" si="1"/>
        <v>#DIV/0!</v>
      </c>
    </row>
    <row r="59" spans="1:11" ht="26.25" x14ac:dyDescent="0.25">
      <c r="A59" s="120"/>
      <c r="B59" s="120"/>
      <c r="C59" s="120"/>
      <c r="D59" s="120">
        <v>3212</v>
      </c>
      <c r="E59" s="232" t="s">
        <v>231</v>
      </c>
      <c r="F59" s="336">
        <v>10791.43</v>
      </c>
      <c r="G59" s="122"/>
      <c r="H59" s="122"/>
      <c r="I59" s="336">
        <v>15617.44</v>
      </c>
      <c r="J59" s="343">
        <f t="shared" si="4"/>
        <v>144.72076453259669</v>
      </c>
      <c r="K59" s="343" t="e">
        <f t="shared" si="1"/>
        <v>#DIV/0!</v>
      </c>
    </row>
    <row r="60" spans="1:11" x14ac:dyDescent="0.25">
      <c r="A60" s="120"/>
      <c r="B60" s="120"/>
      <c r="C60" s="120"/>
      <c r="D60" s="120">
        <v>3213</v>
      </c>
      <c r="E60" s="232" t="s">
        <v>162</v>
      </c>
      <c r="F60" s="336">
        <v>0</v>
      </c>
      <c r="G60" s="122"/>
      <c r="H60" s="122"/>
      <c r="I60" s="336">
        <v>0</v>
      </c>
      <c r="J60" s="343" t="e">
        <f t="shared" si="4"/>
        <v>#DIV/0!</v>
      </c>
      <c r="K60" s="343" t="e">
        <f t="shared" si="1"/>
        <v>#DIV/0!</v>
      </c>
    </row>
    <row r="61" spans="1:11" x14ac:dyDescent="0.25">
      <c r="A61" s="120"/>
      <c r="B61" s="120"/>
      <c r="C61" s="120"/>
      <c r="D61" s="120">
        <v>3214</v>
      </c>
      <c r="E61" s="232" t="s">
        <v>163</v>
      </c>
      <c r="F61" s="336"/>
      <c r="G61" s="120"/>
      <c r="H61" s="120"/>
      <c r="I61" s="336"/>
      <c r="J61" s="343" t="e">
        <f t="shared" si="4"/>
        <v>#DIV/0!</v>
      </c>
      <c r="K61" s="343" t="e">
        <f t="shared" si="1"/>
        <v>#DIV/0!</v>
      </c>
    </row>
    <row r="62" spans="1:11" x14ac:dyDescent="0.25">
      <c r="A62" s="146"/>
      <c r="B62" s="146"/>
      <c r="C62" s="146">
        <v>322</v>
      </c>
      <c r="D62" s="146"/>
      <c r="E62" s="231" t="s">
        <v>164</v>
      </c>
      <c r="F62" s="335">
        <f>SUM(F63:F68)</f>
        <v>5648.3099999999995</v>
      </c>
      <c r="G62" s="163">
        <v>17571</v>
      </c>
      <c r="H62" s="163">
        <f>SUM(H63:H68)</f>
        <v>0</v>
      </c>
      <c r="I62" s="335">
        <f>SUM(I63:I68)</f>
        <v>5677.91</v>
      </c>
      <c r="J62" s="335">
        <f t="shared" si="4"/>
        <v>100.52405055671521</v>
      </c>
      <c r="K62" s="335">
        <f t="shared" si="1"/>
        <v>32.314097091798985</v>
      </c>
    </row>
    <row r="63" spans="1:11" x14ac:dyDescent="0.25">
      <c r="A63" s="120"/>
      <c r="B63" s="120"/>
      <c r="C63" s="120"/>
      <c r="D63" s="120">
        <v>3221</v>
      </c>
      <c r="E63" s="232" t="s">
        <v>165</v>
      </c>
      <c r="F63" s="336">
        <v>458.66</v>
      </c>
      <c r="G63" s="122"/>
      <c r="H63" s="122"/>
      <c r="I63" s="336">
        <v>548</v>
      </c>
      <c r="J63" s="343">
        <f t="shared" si="4"/>
        <v>119.47848079187197</v>
      </c>
      <c r="K63" s="343" t="e">
        <f t="shared" si="1"/>
        <v>#DIV/0!</v>
      </c>
    </row>
    <row r="64" spans="1:11" x14ac:dyDescent="0.25">
      <c r="A64" s="120"/>
      <c r="B64" s="120"/>
      <c r="C64" s="120"/>
      <c r="D64" s="120">
        <v>3222</v>
      </c>
      <c r="E64" s="232" t="s">
        <v>166</v>
      </c>
      <c r="F64" s="336">
        <v>3606.23</v>
      </c>
      <c r="G64" s="120"/>
      <c r="H64" s="120"/>
      <c r="I64" s="336">
        <v>2558.92</v>
      </c>
      <c r="J64" s="343">
        <f t="shared" si="4"/>
        <v>70.958313806939657</v>
      </c>
      <c r="K64" s="343" t="e">
        <f t="shared" si="1"/>
        <v>#DIV/0!</v>
      </c>
    </row>
    <row r="65" spans="1:11" x14ac:dyDescent="0.25">
      <c r="A65" s="120"/>
      <c r="B65" s="120"/>
      <c r="C65" s="120"/>
      <c r="D65" s="120">
        <v>3223</v>
      </c>
      <c r="E65" s="232" t="s">
        <v>167</v>
      </c>
      <c r="F65" s="336">
        <v>1528.42</v>
      </c>
      <c r="G65" s="122"/>
      <c r="H65" s="122"/>
      <c r="I65" s="336">
        <v>2474.9899999999998</v>
      </c>
      <c r="J65" s="343">
        <f t="shared" si="4"/>
        <v>161.93127543476265</v>
      </c>
      <c r="K65" s="343" t="e">
        <f t="shared" si="1"/>
        <v>#DIV/0!</v>
      </c>
    </row>
    <row r="66" spans="1:11" ht="26.25" x14ac:dyDescent="0.25">
      <c r="A66" s="120"/>
      <c r="B66" s="120"/>
      <c r="C66" s="120"/>
      <c r="D66" s="120">
        <v>3224</v>
      </c>
      <c r="E66" s="232" t="s">
        <v>168</v>
      </c>
      <c r="F66" s="336">
        <v>55</v>
      </c>
      <c r="G66" s="122"/>
      <c r="H66" s="122"/>
      <c r="I66" s="336">
        <v>96</v>
      </c>
      <c r="J66" s="343">
        <f t="shared" si="4"/>
        <v>174.54545454545453</v>
      </c>
      <c r="K66" s="343" t="e">
        <f t="shared" si="1"/>
        <v>#DIV/0!</v>
      </c>
    </row>
    <row r="67" spans="1:11" x14ac:dyDescent="0.25">
      <c r="A67" s="120"/>
      <c r="B67" s="120"/>
      <c r="C67" s="120"/>
      <c r="D67" s="120">
        <v>3225</v>
      </c>
      <c r="E67" s="232" t="s">
        <v>169</v>
      </c>
      <c r="F67" s="336">
        <v>0</v>
      </c>
      <c r="G67" s="120"/>
      <c r="H67" s="120"/>
      <c r="I67" s="336">
        <v>0</v>
      </c>
      <c r="J67" s="343" t="e">
        <f t="shared" si="4"/>
        <v>#DIV/0!</v>
      </c>
      <c r="K67" s="343" t="e">
        <f t="shared" si="1"/>
        <v>#DIV/0!</v>
      </c>
    </row>
    <row r="68" spans="1:11" ht="26.25" x14ac:dyDescent="0.25">
      <c r="A68" s="120"/>
      <c r="B68" s="120"/>
      <c r="C68" s="120"/>
      <c r="D68" s="120">
        <v>3227</v>
      </c>
      <c r="E68" s="232" t="s">
        <v>170</v>
      </c>
      <c r="F68" s="336">
        <v>0</v>
      </c>
      <c r="G68" s="120"/>
      <c r="H68" s="120"/>
      <c r="I68" s="336">
        <v>0</v>
      </c>
      <c r="J68" s="343" t="e">
        <f t="shared" si="4"/>
        <v>#DIV/0!</v>
      </c>
      <c r="K68" s="343" t="e">
        <f t="shared" si="1"/>
        <v>#DIV/0!</v>
      </c>
    </row>
    <row r="69" spans="1:11" x14ac:dyDescent="0.25">
      <c r="A69" s="146"/>
      <c r="B69" s="146"/>
      <c r="C69" s="146">
        <v>323</v>
      </c>
      <c r="D69" s="146"/>
      <c r="E69" s="231" t="s">
        <v>171</v>
      </c>
      <c r="F69" s="335">
        <f>SUM(F70:F78)</f>
        <v>13000.640000000001</v>
      </c>
      <c r="G69" s="163">
        <v>26267</v>
      </c>
      <c r="H69" s="163">
        <f>SUM(H70:H78)</f>
        <v>0</v>
      </c>
      <c r="I69" s="335">
        <f>SUM(I70:I78)</f>
        <v>11101.76</v>
      </c>
      <c r="J69" s="335">
        <f t="shared" si="4"/>
        <v>85.393949836315741</v>
      </c>
      <c r="K69" s="335">
        <f t="shared" si="1"/>
        <v>42.265047397875662</v>
      </c>
    </row>
    <row r="70" spans="1:11" x14ac:dyDescent="0.25">
      <c r="A70" s="120"/>
      <c r="B70" s="120"/>
      <c r="C70" s="120"/>
      <c r="D70" s="120">
        <v>3231</v>
      </c>
      <c r="E70" s="232" t="s">
        <v>172</v>
      </c>
      <c r="F70" s="336">
        <v>10272.290000000001</v>
      </c>
      <c r="G70" s="122"/>
      <c r="H70" s="122"/>
      <c r="I70" s="336">
        <v>8731.2800000000007</v>
      </c>
      <c r="J70" s="343">
        <f t="shared" si="4"/>
        <v>84.998379134545459</v>
      </c>
      <c r="K70" s="343" t="e">
        <f t="shared" si="1"/>
        <v>#DIV/0!</v>
      </c>
    </row>
    <row r="71" spans="1:11" ht="26.25" x14ac:dyDescent="0.25">
      <c r="A71" s="120"/>
      <c r="B71" s="120"/>
      <c r="C71" s="120"/>
      <c r="D71" s="120">
        <v>3232</v>
      </c>
      <c r="E71" s="232" t="s">
        <v>173</v>
      </c>
      <c r="F71" s="336">
        <v>439.59</v>
      </c>
      <c r="G71" s="122"/>
      <c r="H71" s="122"/>
      <c r="I71" s="336">
        <v>493.38</v>
      </c>
      <c r="J71" s="343">
        <f t="shared" si="4"/>
        <v>112.23640210195865</v>
      </c>
      <c r="K71" s="343" t="e">
        <f t="shared" si="1"/>
        <v>#DIV/0!</v>
      </c>
    </row>
    <row r="72" spans="1:11" x14ac:dyDescent="0.25">
      <c r="A72" s="120"/>
      <c r="B72" s="120"/>
      <c r="C72" s="120"/>
      <c r="D72" s="120">
        <v>3233</v>
      </c>
      <c r="E72" s="232" t="s">
        <v>219</v>
      </c>
      <c r="F72" s="336">
        <v>810</v>
      </c>
      <c r="G72" s="120"/>
      <c r="H72" s="120"/>
      <c r="I72" s="336">
        <v>0</v>
      </c>
      <c r="J72" s="343">
        <f t="shared" si="4"/>
        <v>0</v>
      </c>
      <c r="K72" s="343" t="e">
        <f t="shared" si="1"/>
        <v>#DIV/0!</v>
      </c>
    </row>
    <row r="73" spans="1:11" x14ac:dyDescent="0.25">
      <c r="A73" s="120"/>
      <c r="B73" s="120"/>
      <c r="C73" s="120"/>
      <c r="D73" s="120">
        <v>3234</v>
      </c>
      <c r="E73" s="232" t="s">
        <v>174</v>
      </c>
      <c r="F73" s="336">
        <v>476.86</v>
      </c>
      <c r="G73" s="122"/>
      <c r="H73" s="122"/>
      <c r="I73" s="336">
        <v>439.41</v>
      </c>
      <c r="J73" s="343">
        <f t="shared" si="4"/>
        <v>92.146541962001422</v>
      </c>
      <c r="K73" s="343" t="e">
        <f t="shared" si="1"/>
        <v>#DIV/0!</v>
      </c>
    </row>
    <row r="74" spans="1:11" x14ac:dyDescent="0.25">
      <c r="A74" s="120"/>
      <c r="B74" s="120"/>
      <c r="C74" s="120"/>
      <c r="D74" s="120">
        <v>3235</v>
      </c>
      <c r="E74" s="232" t="s">
        <v>175</v>
      </c>
      <c r="F74" s="336">
        <v>412.5</v>
      </c>
      <c r="G74" s="120"/>
      <c r="H74" s="120"/>
      <c r="I74" s="336">
        <v>0</v>
      </c>
      <c r="J74" s="343">
        <f t="shared" si="4"/>
        <v>0</v>
      </c>
      <c r="K74" s="343" t="e">
        <f t="shared" si="1"/>
        <v>#DIV/0!</v>
      </c>
    </row>
    <row r="75" spans="1:11" x14ac:dyDescent="0.25">
      <c r="A75" s="120"/>
      <c r="B75" s="120"/>
      <c r="C75" s="120"/>
      <c r="D75" s="120">
        <v>3236</v>
      </c>
      <c r="E75" s="232" t="s">
        <v>176</v>
      </c>
      <c r="F75" s="336">
        <v>0</v>
      </c>
      <c r="G75" s="122"/>
      <c r="H75" s="122"/>
      <c r="I75" s="336">
        <v>0</v>
      </c>
      <c r="J75" s="343" t="e">
        <f t="shared" si="4"/>
        <v>#DIV/0!</v>
      </c>
      <c r="K75" s="343" t="e">
        <f t="shared" si="1"/>
        <v>#DIV/0!</v>
      </c>
    </row>
    <row r="76" spans="1:11" x14ac:dyDescent="0.25">
      <c r="A76" s="120"/>
      <c r="B76" s="120"/>
      <c r="C76" s="120"/>
      <c r="D76" s="120">
        <v>3237</v>
      </c>
      <c r="E76" s="232" t="s">
        <v>177</v>
      </c>
      <c r="F76" s="336">
        <v>130.30000000000001</v>
      </c>
      <c r="G76" s="120"/>
      <c r="H76" s="120"/>
      <c r="I76" s="336">
        <v>0</v>
      </c>
      <c r="J76" s="343">
        <f t="shared" si="4"/>
        <v>0</v>
      </c>
      <c r="K76" s="343" t="e">
        <f t="shared" ref="K76:K115" si="5">SUM(I76/G76*100)</f>
        <v>#DIV/0!</v>
      </c>
    </row>
    <row r="77" spans="1:11" x14ac:dyDescent="0.25">
      <c r="A77" s="120"/>
      <c r="B77" s="120"/>
      <c r="C77" s="120"/>
      <c r="D77" s="120">
        <v>3238</v>
      </c>
      <c r="E77" s="232" t="s">
        <v>178</v>
      </c>
      <c r="F77" s="336">
        <v>315.10000000000002</v>
      </c>
      <c r="G77" s="122"/>
      <c r="H77" s="122"/>
      <c r="I77" s="336">
        <v>1197.69</v>
      </c>
      <c r="J77" s="343">
        <f t="shared" si="4"/>
        <v>380.0983814662012</v>
      </c>
      <c r="K77" s="343" t="e">
        <f t="shared" si="5"/>
        <v>#DIV/0!</v>
      </c>
    </row>
    <row r="78" spans="1:11" x14ac:dyDescent="0.25">
      <c r="A78" s="120"/>
      <c r="B78" s="120"/>
      <c r="C78" s="120"/>
      <c r="D78" s="120">
        <v>3239</v>
      </c>
      <c r="E78" s="232" t="s">
        <v>179</v>
      </c>
      <c r="F78" s="336">
        <v>144</v>
      </c>
      <c r="G78" s="120"/>
      <c r="H78" s="120"/>
      <c r="I78" s="336">
        <v>240</v>
      </c>
      <c r="J78" s="343">
        <f t="shared" si="4"/>
        <v>166.66666666666669</v>
      </c>
      <c r="K78" s="343" t="e">
        <f t="shared" si="5"/>
        <v>#DIV/0!</v>
      </c>
    </row>
    <row r="79" spans="1:11" ht="26.25" x14ac:dyDescent="0.25">
      <c r="A79" s="146"/>
      <c r="B79" s="146"/>
      <c r="C79" s="146">
        <v>324</v>
      </c>
      <c r="D79" s="146"/>
      <c r="E79" s="231" t="s">
        <v>224</v>
      </c>
      <c r="F79" s="335">
        <f>SUM(F80)</f>
        <v>0</v>
      </c>
      <c r="G79" s="146">
        <f>SUM(G80)</f>
        <v>0</v>
      </c>
      <c r="H79" s="146">
        <f>SUM(H80)</f>
        <v>0</v>
      </c>
      <c r="I79" s="335">
        <f>SUM(I80)</f>
        <v>0</v>
      </c>
      <c r="J79" s="335" t="e">
        <f t="shared" si="4"/>
        <v>#DIV/0!</v>
      </c>
      <c r="K79" s="335" t="e">
        <f t="shared" si="5"/>
        <v>#DIV/0!</v>
      </c>
    </row>
    <row r="80" spans="1:11" ht="26.25" x14ac:dyDescent="0.25">
      <c r="A80" s="149"/>
      <c r="B80" s="149"/>
      <c r="C80" s="149"/>
      <c r="D80" s="149">
        <v>3241</v>
      </c>
      <c r="E80" s="282" t="s">
        <v>224</v>
      </c>
      <c r="F80" s="343"/>
      <c r="G80" s="149"/>
      <c r="H80" s="149"/>
      <c r="I80" s="343"/>
      <c r="J80" s="343" t="e">
        <f t="shared" si="4"/>
        <v>#DIV/0!</v>
      </c>
      <c r="K80" s="343" t="e">
        <f t="shared" si="5"/>
        <v>#DIV/0!</v>
      </c>
    </row>
    <row r="81" spans="1:11" ht="26.25" x14ac:dyDescent="0.25">
      <c r="A81" s="146"/>
      <c r="B81" s="146"/>
      <c r="C81" s="146">
        <v>329</v>
      </c>
      <c r="D81" s="146"/>
      <c r="E81" s="231" t="s">
        <v>180</v>
      </c>
      <c r="F81" s="335">
        <f>SUM(F82:F88)</f>
        <v>3136.47</v>
      </c>
      <c r="G81" s="163">
        <v>4280</v>
      </c>
      <c r="H81" s="163">
        <f>SUM(H82:H88)</f>
        <v>0</v>
      </c>
      <c r="I81" s="335">
        <f>SUM(I82:I88)</f>
        <v>1610.5</v>
      </c>
      <c r="J81" s="335">
        <f t="shared" si="4"/>
        <v>51.347534011165422</v>
      </c>
      <c r="K81" s="335">
        <f t="shared" si="5"/>
        <v>37.628504672897193</v>
      </c>
    </row>
    <row r="82" spans="1:11" ht="26.25" x14ac:dyDescent="0.25">
      <c r="A82" s="120"/>
      <c r="B82" s="120"/>
      <c r="C82" s="120"/>
      <c r="D82" s="120">
        <v>3291</v>
      </c>
      <c r="E82" s="232" t="s">
        <v>181</v>
      </c>
      <c r="F82" s="336">
        <v>0</v>
      </c>
      <c r="G82" s="120"/>
      <c r="H82" s="122"/>
      <c r="I82" s="336">
        <v>0</v>
      </c>
      <c r="J82" s="343" t="e">
        <f t="shared" si="4"/>
        <v>#DIV/0!</v>
      </c>
      <c r="K82" s="343" t="e">
        <f t="shared" si="5"/>
        <v>#DIV/0!</v>
      </c>
    </row>
    <row r="83" spans="1:11" x14ac:dyDescent="0.25">
      <c r="A83" s="120"/>
      <c r="B83" s="120"/>
      <c r="C83" s="120"/>
      <c r="D83" s="120">
        <v>3292</v>
      </c>
      <c r="E83" s="232" t="s">
        <v>182</v>
      </c>
      <c r="F83" s="336">
        <v>667.1</v>
      </c>
      <c r="G83" s="120">
        <v>0</v>
      </c>
      <c r="H83" s="120"/>
      <c r="I83" s="336">
        <v>0</v>
      </c>
      <c r="J83" s="343">
        <f t="shared" si="4"/>
        <v>0</v>
      </c>
      <c r="K83" s="343" t="e">
        <f t="shared" si="5"/>
        <v>#DIV/0!</v>
      </c>
    </row>
    <row r="84" spans="1:11" x14ac:dyDescent="0.25">
      <c r="A84" s="120"/>
      <c r="B84" s="120"/>
      <c r="C84" s="120"/>
      <c r="D84" s="120">
        <v>3293</v>
      </c>
      <c r="E84" s="232" t="s">
        <v>183</v>
      </c>
      <c r="F84" s="336">
        <v>282.5</v>
      </c>
      <c r="G84" s="120"/>
      <c r="H84" s="120"/>
      <c r="I84" s="336">
        <v>0</v>
      </c>
      <c r="J84" s="343">
        <f t="shared" si="4"/>
        <v>0</v>
      </c>
      <c r="K84" s="343" t="e">
        <f t="shared" si="5"/>
        <v>#DIV/0!</v>
      </c>
    </row>
    <row r="85" spans="1:11" x14ac:dyDescent="0.25">
      <c r="A85" s="120"/>
      <c r="B85" s="120"/>
      <c r="C85" s="120"/>
      <c r="D85" s="120">
        <v>3294</v>
      </c>
      <c r="E85" s="232" t="s">
        <v>184</v>
      </c>
      <c r="F85" s="336">
        <v>108.09</v>
      </c>
      <c r="G85" s="120"/>
      <c r="H85" s="120"/>
      <c r="I85" s="336">
        <v>125</v>
      </c>
      <c r="J85" s="343">
        <f t="shared" si="4"/>
        <v>115.64437043204737</v>
      </c>
      <c r="K85" s="343" t="e">
        <f t="shared" si="5"/>
        <v>#DIV/0!</v>
      </c>
    </row>
    <row r="86" spans="1:11" x14ac:dyDescent="0.25">
      <c r="A86" s="120"/>
      <c r="B86" s="120"/>
      <c r="C86" s="120"/>
      <c r="D86" s="120">
        <v>3295</v>
      </c>
      <c r="E86" s="232" t="s">
        <v>185</v>
      </c>
      <c r="F86" s="336">
        <v>1013.18</v>
      </c>
      <c r="G86" s="120"/>
      <c r="H86" s="120"/>
      <c r="I86" s="336">
        <v>1332</v>
      </c>
      <c r="J86" s="343">
        <f t="shared" si="4"/>
        <v>131.46726149351545</v>
      </c>
      <c r="K86" s="343" t="e">
        <f t="shared" si="5"/>
        <v>#DIV/0!</v>
      </c>
    </row>
    <row r="87" spans="1:11" x14ac:dyDescent="0.25">
      <c r="A87" s="120"/>
      <c r="B87" s="120"/>
      <c r="C87" s="120"/>
      <c r="D87" s="120">
        <v>3296</v>
      </c>
      <c r="E87" s="232" t="s">
        <v>186</v>
      </c>
      <c r="F87" s="336">
        <v>0</v>
      </c>
      <c r="G87" s="120"/>
      <c r="H87" s="120"/>
      <c r="I87" s="336">
        <v>0</v>
      </c>
      <c r="J87" s="343" t="e">
        <f t="shared" si="4"/>
        <v>#DIV/0!</v>
      </c>
      <c r="K87" s="343" t="e">
        <f t="shared" si="5"/>
        <v>#DIV/0!</v>
      </c>
    </row>
    <row r="88" spans="1:11" ht="26.25" x14ac:dyDescent="0.25">
      <c r="A88" s="120"/>
      <c r="B88" s="120"/>
      <c r="C88" s="120"/>
      <c r="D88" s="120">
        <v>3299</v>
      </c>
      <c r="E88" s="232" t="s">
        <v>180</v>
      </c>
      <c r="F88" s="336">
        <v>1065.5999999999999</v>
      </c>
      <c r="G88" s="120"/>
      <c r="H88" s="122"/>
      <c r="I88" s="336">
        <v>153.5</v>
      </c>
      <c r="J88" s="343">
        <f t="shared" si="4"/>
        <v>14.40503003003003</v>
      </c>
      <c r="K88" s="343" t="e">
        <f t="shared" si="5"/>
        <v>#DIV/0!</v>
      </c>
    </row>
    <row r="89" spans="1:11" x14ac:dyDescent="0.25">
      <c r="A89" s="145"/>
      <c r="B89" s="145">
        <v>34</v>
      </c>
      <c r="C89" s="145"/>
      <c r="D89" s="145"/>
      <c r="E89" s="230" t="s">
        <v>50</v>
      </c>
      <c r="F89" s="342">
        <f>SUM(F90)</f>
        <v>444.94</v>
      </c>
      <c r="G89" s="162">
        <f>SUM(G90)</f>
        <v>900</v>
      </c>
      <c r="H89" s="162">
        <f>SUM(H90)</f>
        <v>0</v>
      </c>
      <c r="I89" s="342">
        <f>SUM(I90)</f>
        <v>392.41</v>
      </c>
      <c r="J89" s="342">
        <f t="shared" si="4"/>
        <v>88.193913786128476</v>
      </c>
      <c r="K89" s="342">
        <f t="shared" si="5"/>
        <v>43.601111111111109</v>
      </c>
    </row>
    <row r="90" spans="1:11" x14ac:dyDescent="0.25">
      <c r="A90" s="146"/>
      <c r="B90" s="146"/>
      <c r="C90" s="146">
        <v>343</v>
      </c>
      <c r="D90" s="146"/>
      <c r="E90" s="231" t="s">
        <v>204</v>
      </c>
      <c r="F90" s="335">
        <f>SUM(F91:F94)</f>
        <v>444.94</v>
      </c>
      <c r="G90" s="163">
        <v>900</v>
      </c>
      <c r="H90" s="163">
        <f>SUM(H91:H94)</f>
        <v>0</v>
      </c>
      <c r="I90" s="335">
        <f>SUM(I91:I94)</f>
        <v>392.41</v>
      </c>
      <c r="J90" s="335">
        <f t="shared" si="4"/>
        <v>88.193913786128476</v>
      </c>
      <c r="K90" s="335">
        <f t="shared" si="5"/>
        <v>43.601111111111109</v>
      </c>
    </row>
    <row r="91" spans="1:11" ht="26.25" x14ac:dyDescent="0.25">
      <c r="A91" s="120"/>
      <c r="B91" s="120"/>
      <c r="C91" s="120"/>
      <c r="D91" s="120">
        <v>3431</v>
      </c>
      <c r="E91" s="232" t="s">
        <v>187</v>
      </c>
      <c r="F91" s="336">
        <v>444.94</v>
      </c>
      <c r="G91" s="120"/>
      <c r="H91" s="120"/>
      <c r="I91" s="336">
        <v>392.41</v>
      </c>
      <c r="J91" s="343">
        <f t="shared" si="4"/>
        <v>88.193913786128476</v>
      </c>
      <c r="K91" s="343" t="e">
        <f t="shared" si="5"/>
        <v>#DIV/0!</v>
      </c>
    </row>
    <row r="92" spans="1:11" ht="26.25" x14ac:dyDescent="0.25">
      <c r="A92" s="120"/>
      <c r="B92" s="120"/>
      <c r="C92" s="120"/>
      <c r="D92" s="120">
        <v>3432</v>
      </c>
      <c r="E92" s="232" t="s">
        <v>188</v>
      </c>
      <c r="F92" s="336"/>
      <c r="G92" s="120"/>
      <c r="H92" s="120"/>
      <c r="I92" s="336"/>
      <c r="J92" s="343" t="e">
        <f t="shared" si="4"/>
        <v>#DIV/0!</v>
      </c>
      <c r="K92" s="343" t="e">
        <f t="shared" si="5"/>
        <v>#DIV/0!</v>
      </c>
    </row>
    <row r="93" spans="1:11" x14ac:dyDescent="0.25">
      <c r="A93" s="120"/>
      <c r="B93" s="120"/>
      <c r="C93" s="120"/>
      <c r="D93" s="120">
        <v>3433</v>
      </c>
      <c r="E93" s="232" t="s">
        <v>189</v>
      </c>
      <c r="F93" s="336"/>
      <c r="G93" s="120"/>
      <c r="H93" s="120"/>
      <c r="I93" s="336"/>
      <c r="J93" s="343" t="e">
        <f t="shared" si="4"/>
        <v>#DIV/0!</v>
      </c>
      <c r="K93" s="343" t="e">
        <f t="shared" si="5"/>
        <v>#DIV/0!</v>
      </c>
    </row>
    <row r="94" spans="1:11" ht="26.25" x14ac:dyDescent="0.25">
      <c r="A94" s="120"/>
      <c r="B94" s="120"/>
      <c r="C94" s="120"/>
      <c r="D94" s="120">
        <v>3434</v>
      </c>
      <c r="E94" s="232" t="s">
        <v>190</v>
      </c>
      <c r="F94" s="336"/>
      <c r="G94" s="120"/>
      <c r="H94" s="120"/>
      <c r="I94" s="336"/>
      <c r="J94" s="343" t="e">
        <f t="shared" si="4"/>
        <v>#DIV/0!</v>
      </c>
      <c r="K94" s="343" t="e">
        <f t="shared" si="5"/>
        <v>#DIV/0!</v>
      </c>
    </row>
    <row r="95" spans="1:11" ht="39" x14ac:dyDescent="0.25">
      <c r="A95" s="145"/>
      <c r="B95" s="145">
        <v>37</v>
      </c>
      <c r="C95" s="145"/>
      <c r="D95" s="145"/>
      <c r="E95" s="230" t="s">
        <v>48</v>
      </c>
      <c r="F95" s="342">
        <f>SUM(F96)</f>
        <v>0</v>
      </c>
      <c r="G95" s="145">
        <f>SUM(G96)</f>
        <v>4200</v>
      </c>
      <c r="H95" s="145">
        <f>SUM(H96)</f>
        <v>0</v>
      </c>
      <c r="I95" s="342">
        <f>SUM(I96)</f>
        <v>0</v>
      </c>
      <c r="J95" s="342" t="e">
        <f t="shared" si="4"/>
        <v>#DIV/0!</v>
      </c>
      <c r="K95" s="342">
        <f t="shared" si="5"/>
        <v>0</v>
      </c>
    </row>
    <row r="96" spans="1:11" ht="26.25" x14ac:dyDescent="0.25">
      <c r="A96" s="146"/>
      <c r="B96" s="146"/>
      <c r="C96" s="146">
        <v>372</v>
      </c>
      <c r="D96" s="146"/>
      <c r="E96" s="231" t="s">
        <v>206</v>
      </c>
      <c r="F96" s="335">
        <f>SUM(F97)</f>
        <v>0</v>
      </c>
      <c r="G96" s="146">
        <v>4200</v>
      </c>
      <c r="H96" s="146">
        <f>SUM(H97)</f>
        <v>0</v>
      </c>
      <c r="I96" s="335">
        <f>SUM(I97)</f>
        <v>0</v>
      </c>
      <c r="J96" s="335" t="e">
        <f t="shared" si="4"/>
        <v>#DIV/0!</v>
      </c>
      <c r="K96" s="335">
        <f t="shared" si="5"/>
        <v>0</v>
      </c>
    </row>
    <row r="97" spans="1:13" ht="26.25" x14ac:dyDescent="0.25">
      <c r="A97" s="120"/>
      <c r="B97" s="120"/>
      <c r="C97" s="120"/>
      <c r="D97" s="120">
        <v>3722</v>
      </c>
      <c r="E97" s="232" t="s">
        <v>205</v>
      </c>
      <c r="F97" s="336">
        <v>0</v>
      </c>
      <c r="G97" s="120"/>
      <c r="H97" s="120"/>
      <c r="I97" s="336">
        <v>0</v>
      </c>
      <c r="J97" s="343" t="e">
        <f t="shared" si="4"/>
        <v>#DIV/0!</v>
      </c>
      <c r="K97" s="343" t="e">
        <f t="shared" si="5"/>
        <v>#DIV/0!</v>
      </c>
    </row>
    <row r="98" spans="1:13" x14ac:dyDescent="0.25">
      <c r="A98" s="145"/>
      <c r="B98" s="145">
        <v>38</v>
      </c>
      <c r="C98" s="145"/>
      <c r="D98" s="145"/>
      <c r="E98" s="230" t="s">
        <v>51</v>
      </c>
      <c r="F98" s="342">
        <f>SUM(F99)</f>
        <v>0</v>
      </c>
      <c r="G98" s="145">
        <f>SUM(G99)</f>
        <v>80</v>
      </c>
      <c r="H98" s="145">
        <f>SUM(H99)</f>
        <v>0</v>
      </c>
      <c r="I98" s="342">
        <f>SUM(I99)</f>
        <v>0</v>
      </c>
      <c r="J98" s="342" t="e">
        <f t="shared" si="4"/>
        <v>#DIV/0!</v>
      </c>
      <c r="K98" s="342">
        <f t="shared" si="5"/>
        <v>0</v>
      </c>
    </row>
    <row r="99" spans="1:13" x14ac:dyDescent="0.25">
      <c r="A99" s="146"/>
      <c r="B99" s="146"/>
      <c r="C99" s="146">
        <v>381</v>
      </c>
      <c r="D99" s="146"/>
      <c r="E99" s="231" t="s">
        <v>146</v>
      </c>
      <c r="F99" s="335">
        <f>SUM(F100)</f>
        <v>0</v>
      </c>
      <c r="G99" s="146">
        <v>80</v>
      </c>
      <c r="H99" s="146">
        <f>SUM(H100)</f>
        <v>0</v>
      </c>
      <c r="I99" s="335">
        <f>SUM(I100)</f>
        <v>0</v>
      </c>
      <c r="J99" s="335" t="e">
        <f t="shared" si="4"/>
        <v>#DIV/0!</v>
      </c>
      <c r="K99" s="335">
        <f t="shared" si="5"/>
        <v>0</v>
      </c>
    </row>
    <row r="100" spans="1:13" x14ac:dyDescent="0.25">
      <c r="A100" s="120"/>
      <c r="B100" s="120"/>
      <c r="C100" s="120"/>
      <c r="D100" s="120">
        <v>3812</v>
      </c>
      <c r="E100" s="232" t="s">
        <v>191</v>
      </c>
      <c r="F100" s="336">
        <v>0</v>
      </c>
      <c r="G100" s="120"/>
      <c r="H100" s="120"/>
      <c r="I100" s="336">
        <v>0</v>
      </c>
      <c r="J100" s="343" t="e">
        <f t="shared" si="4"/>
        <v>#DIV/0!</v>
      </c>
      <c r="K100" s="343" t="e">
        <f t="shared" si="5"/>
        <v>#DIV/0!</v>
      </c>
    </row>
    <row r="101" spans="1:13" ht="26.25" x14ac:dyDescent="0.25">
      <c r="A101" s="144">
        <v>4</v>
      </c>
      <c r="B101" s="144"/>
      <c r="C101" s="144"/>
      <c r="D101" s="144"/>
      <c r="E101" s="233" t="s">
        <v>9</v>
      </c>
      <c r="F101" s="344">
        <f>SUM(F102+F112)</f>
        <v>4200</v>
      </c>
      <c r="G101" s="179">
        <f>SUM(G102+G112)</f>
        <v>19500</v>
      </c>
      <c r="H101" s="179">
        <f>SUM(H102+H112)</f>
        <v>0</v>
      </c>
      <c r="I101" s="344">
        <f>SUM(I102+I112)</f>
        <v>3484.34</v>
      </c>
      <c r="J101" s="344">
        <f t="shared" si="4"/>
        <v>82.9604761904762</v>
      </c>
      <c r="K101" s="344">
        <f t="shared" si="5"/>
        <v>17.868410256410257</v>
      </c>
    </row>
    <row r="102" spans="1:13" ht="26.25" x14ac:dyDescent="0.25">
      <c r="A102" s="145"/>
      <c r="B102" s="145">
        <v>42</v>
      </c>
      <c r="C102" s="145"/>
      <c r="D102" s="145"/>
      <c r="E102" s="230" t="s">
        <v>23</v>
      </c>
      <c r="F102" s="342">
        <f>SUM(F103+F110)</f>
        <v>0</v>
      </c>
      <c r="G102" s="162">
        <f>SUM(G103+G110)</f>
        <v>9500</v>
      </c>
      <c r="H102" s="162">
        <f>SUM(H103+H110)</f>
        <v>0</v>
      </c>
      <c r="I102" s="342">
        <f>SUM(I103+I110)</f>
        <v>50</v>
      </c>
      <c r="J102" s="342" t="e">
        <f t="shared" si="4"/>
        <v>#DIV/0!</v>
      </c>
      <c r="K102" s="342">
        <f t="shared" si="5"/>
        <v>0.52631578947368418</v>
      </c>
    </row>
    <row r="103" spans="1:13" x14ac:dyDescent="0.25">
      <c r="A103" s="146"/>
      <c r="B103" s="146"/>
      <c r="C103" s="146">
        <v>422</v>
      </c>
      <c r="D103" s="146"/>
      <c r="E103" s="231" t="s">
        <v>192</v>
      </c>
      <c r="F103" s="335">
        <f>SUM(F104:F109)</f>
        <v>0</v>
      </c>
      <c r="G103" s="163">
        <v>8300</v>
      </c>
      <c r="H103" s="163">
        <f>SUM(H104:H109)</f>
        <v>0</v>
      </c>
      <c r="I103" s="335">
        <f>SUM(I104:I109)</f>
        <v>0</v>
      </c>
      <c r="J103" s="335" t="e">
        <f t="shared" si="4"/>
        <v>#DIV/0!</v>
      </c>
      <c r="K103" s="335">
        <f t="shared" si="5"/>
        <v>0</v>
      </c>
    </row>
    <row r="104" spans="1:13" x14ac:dyDescent="0.25">
      <c r="A104" s="120"/>
      <c r="B104" s="120"/>
      <c r="C104" s="120"/>
      <c r="D104" s="120">
        <v>4221</v>
      </c>
      <c r="E104" s="232" t="s">
        <v>217</v>
      </c>
      <c r="F104" s="336"/>
      <c r="G104" s="120"/>
      <c r="H104" s="120"/>
      <c r="I104" s="336"/>
      <c r="J104" s="343" t="e">
        <f t="shared" si="4"/>
        <v>#DIV/0!</v>
      </c>
      <c r="K104" s="343" t="e">
        <f t="shared" si="5"/>
        <v>#DIV/0!</v>
      </c>
    </row>
    <row r="105" spans="1:13" x14ac:dyDescent="0.25">
      <c r="A105" s="120"/>
      <c r="B105" s="120"/>
      <c r="C105" s="120"/>
      <c r="D105" s="120">
        <v>4222</v>
      </c>
      <c r="E105" s="232" t="s">
        <v>193</v>
      </c>
      <c r="F105" s="336"/>
      <c r="G105" s="120"/>
      <c r="H105" s="120"/>
      <c r="I105" s="336"/>
      <c r="J105" s="343" t="e">
        <f t="shared" si="4"/>
        <v>#DIV/0!</v>
      </c>
      <c r="K105" s="343" t="e">
        <f t="shared" si="5"/>
        <v>#DIV/0!</v>
      </c>
      <c r="M105" s="121"/>
    </row>
    <row r="106" spans="1:13" x14ac:dyDescent="0.25">
      <c r="A106" s="120"/>
      <c r="B106" s="120"/>
      <c r="C106" s="120"/>
      <c r="D106" s="120">
        <v>4223</v>
      </c>
      <c r="E106" s="232" t="s">
        <v>194</v>
      </c>
      <c r="F106" s="336"/>
      <c r="G106" s="120"/>
      <c r="H106" s="120"/>
      <c r="I106" s="336"/>
      <c r="J106" s="343" t="e">
        <f t="shared" si="4"/>
        <v>#DIV/0!</v>
      </c>
      <c r="K106" s="343" t="e">
        <f t="shared" si="5"/>
        <v>#DIV/0!</v>
      </c>
    </row>
    <row r="107" spans="1:13" x14ac:dyDescent="0.25">
      <c r="A107" s="120"/>
      <c r="B107" s="120"/>
      <c r="C107" s="120"/>
      <c r="D107" s="120">
        <v>4225</v>
      </c>
      <c r="E107" s="232" t="s">
        <v>195</v>
      </c>
      <c r="F107" s="336"/>
      <c r="G107" s="120"/>
      <c r="H107" s="120"/>
      <c r="I107" s="336"/>
      <c r="J107" s="343" t="e">
        <f t="shared" si="4"/>
        <v>#DIV/0!</v>
      </c>
      <c r="K107" s="343" t="e">
        <f t="shared" si="5"/>
        <v>#DIV/0!</v>
      </c>
    </row>
    <row r="108" spans="1:13" x14ac:dyDescent="0.25">
      <c r="A108" s="120"/>
      <c r="B108" s="120"/>
      <c r="C108" s="120"/>
      <c r="D108" s="120">
        <v>4226</v>
      </c>
      <c r="E108" s="232" t="s">
        <v>196</v>
      </c>
      <c r="F108" s="336">
        <v>0</v>
      </c>
      <c r="G108" s="120"/>
      <c r="H108" s="120"/>
      <c r="I108" s="336">
        <v>0</v>
      </c>
      <c r="J108" s="343" t="e">
        <f t="shared" si="4"/>
        <v>#DIV/0!</v>
      </c>
      <c r="K108" s="343" t="e">
        <f t="shared" si="5"/>
        <v>#DIV/0!</v>
      </c>
    </row>
    <row r="109" spans="1:13" ht="26.25" x14ac:dyDescent="0.25">
      <c r="A109" s="120"/>
      <c r="B109" s="120"/>
      <c r="C109" s="120"/>
      <c r="D109" s="120">
        <v>4227</v>
      </c>
      <c r="E109" s="232" t="s">
        <v>197</v>
      </c>
      <c r="F109" s="336"/>
      <c r="G109" s="120"/>
      <c r="H109" s="120"/>
      <c r="I109" s="336"/>
      <c r="J109" s="343" t="e">
        <f t="shared" si="4"/>
        <v>#DIV/0!</v>
      </c>
      <c r="K109" s="343" t="e">
        <f t="shared" si="5"/>
        <v>#DIV/0!</v>
      </c>
    </row>
    <row r="110" spans="1:13" ht="26.25" x14ac:dyDescent="0.25">
      <c r="A110" s="146"/>
      <c r="B110" s="146"/>
      <c r="C110" s="146">
        <v>424</v>
      </c>
      <c r="D110" s="146"/>
      <c r="E110" s="231" t="s">
        <v>198</v>
      </c>
      <c r="F110" s="335">
        <f>SUM(F111)</f>
        <v>0</v>
      </c>
      <c r="G110" s="163">
        <v>1200</v>
      </c>
      <c r="H110" s="163">
        <f>SUM(H111)</f>
        <v>0</v>
      </c>
      <c r="I110" s="335">
        <f>SUM(I111)</f>
        <v>50</v>
      </c>
      <c r="J110" s="335" t="e">
        <f t="shared" si="4"/>
        <v>#DIV/0!</v>
      </c>
      <c r="K110" s="335">
        <f t="shared" si="5"/>
        <v>4.1666666666666661</v>
      </c>
    </row>
    <row r="111" spans="1:13" x14ac:dyDescent="0.25">
      <c r="A111" s="120"/>
      <c r="B111" s="120"/>
      <c r="C111" s="120"/>
      <c r="D111" s="120">
        <v>4241</v>
      </c>
      <c r="E111" s="234" t="s">
        <v>199</v>
      </c>
      <c r="F111" s="336">
        <v>0</v>
      </c>
      <c r="G111" s="120"/>
      <c r="H111" s="120"/>
      <c r="I111" s="336">
        <v>50</v>
      </c>
      <c r="J111" s="343" t="e">
        <f t="shared" si="4"/>
        <v>#DIV/0!</v>
      </c>
      <c r="K111" s="343" t="e">
        <f t="shared" si="5"/>
        <v>#DIV/0!</v>
      </c>
    </row>
    <row r="112" spans="1:13" ht="26.25" x14ac:dyDescent="0.25">
      <c r="A112" s="294"/>
      <c r="B112" s="294"/>
      <c r="C112" s="294">
        <v>45</v>
      </c>
      <c r="D112" s="294"/>
      <c r="E112" s="296" t="s">
        <v>233</v>
      </c>
      <c r="F112" s="345">
        <f t="shared" ref="F112:I113" si="6">SUM(F113)</f>
        <v>4200</v>
      </c>
      <c r="G112" s="295">
        <f t="shared" si="6"/>
        <v>10000</v>
      </c>
      <c r="H112" s="295">
        <f t="shared" si="6"/>
        <v>0</v>
      </c>
      <c r="I112" s="345">
        <f t="shared" si="6"/>
        <v>3434.34</v>
      </c>
      <c r="J112" s="345">
        <f>SUM(I112/F112*100)</f>
        <v>81.77</v>
      </c>
      <c r="K112" s="345">
        <f t="shared" si="5"/>
        <v>34.343400000000003</v>
      </c>
    </row>
    <row r="113" spans="1:11" ht="26.25" x14ac:dyDescent="0.25">
      <c r="A113" s="146"/>
      <c r="B113" s="146"/>
      <c r="C113" s="146">
        <v>451</v>
      </c>
      <c r="D113" s="146"/>
      <c r="E113" s="231" t="s">
        <v>229</v>
      </c>
      <c r="F113" s="335">
        <f t="shared" si="6"/>
        <v>4200</v>
      </c>
      <c r="G113" s="163">
        <v>10000</v>
      </c>
      <c r="H113" s="163">
        <f t="shared" si="6"/>
        <v>0</v>
      </c>
      <c r="I113" s="335">
        <f t="shared" si="6"/>
        <v>3434.34</v>
      </c>
      <c r="J113" s="335">
        <f>SUM(I113/F113*100)</f>
        <v>81.77</v>
      </c>
      <c r="K113" s="335">
        <f t="shared" si="5"/>
        <v>34.343400000000003</v>
      </c>
    </row>
    <row r="114" spans="1:11" ht="26.25" x14ac:dyDescent="0.25">
      <c r="A114" s="120"/>
      <c r="B114" s="120"/>
      <c r="C114" s="120"/>
      <c r="D114" s="120">
        <v>4511</v>
      </c>
      <c r="E114" s="282" t="s">
        <v>229</v>
      </c>
      <c r="F114" s="336">
        <v>4200</v>
      </c>
      <c r="G114" s="120">
        <v>0</v>
      </c>
      <c r="H114" s="120"/>
      <c r="I114" s="336">
        <v>3434.34</v>
      </c>
      <c r="J114" s="343">
        <f>SUM(I114/F114*100)</f>
        <v>81.77</v>
      </c>
      <c r="K114" s="343" t="e">
        <f t="shared" si="5"/>
        <v>#DIV/0!</v>
      </c>
    </row>
    <row r="115" spans="1:11" x14ac:dyDescent="0.25">
      <c r="A115" s="120"/>
      <c r="B115" s="120"/>
      <c r="C115" s="120">
        <v>9222</v>
      </c>
      <c r="D115" s="120"/>
      <c r="E115" s="234" t="s">
        <v>248</v>
      </c>
      <c r="F115" s="336"/>
      <c r="G115" s="120">
        <v>0</v>
      </c>
      <c r="H115" s="120"/>
      <c r="I115" s="336"/>
      <c r="J115" s="343"/>
      <c r="K115" s="343" t="e">
        <f t="shared" si="5"/>
        <v>#DIV/0!</v>
      </c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5"/>
  <sheetViews>
    <sheetView topLeftCell="A17" workbookViewId="0">
      <selection activeCell="J37" sqref="J37"/>
    </sheetView>
  </sheetViews>
  <sheetFormatPr defaultRowHeight="15" x14ac:dyDescent="0.25"/>
  <cols>
    <col min="1" max="4" width="25.28515625" customWidth="1"/>
    <col min="5" max="5" width="25.28515625" style="357" customWidth="1"/>
    <col min="6" max="6" width="15.28515625" customWidth="1"/>
    <col min="7" max="7" width="14.140625" customWidth="1"/>
  </cols>
  <sheetData>
    <row r="1" spans="1:10" ht="42" customHeight="1" x14ac:dyDescent="0.25">
      <c r="A1" s="448"/>
      <c r="B1" s="448"/>
      <c r="C1" s="448"/>
      <c r="D1" s="448"/>
      <c r="E1" s="448"/>
      <c r="F1" s="448"/>
      <c r="G1" s="448"/>
      <c r="H1" s="448"/>
      <c r="I1" s="448"/>
      <c r="J1" s="448"/>
    </row>
    <row r="2" spans="1:10" ht="18" customHeight="1" x14ac:dyDescent="0.25">
      <c r="A2" s="4"/>
      <c r="B2" s="4"/>
      <c r="C2" s="4"/>
      <c r="D2" s="4"/>
      <c r="E2" s="351"/>
      <c r="F2" s="4"/>
      <c r="G2" s="4"/>
    </row>
    <row r="3" spans="1:10" ht="15.75" customHeight="1" x14ac:dyDescent="0.25">
      <c r="A3" s="448"/>
      <c r="B3" s="448"/>
      <c r="C3" s="448"/>
      <c r="D3" s="448"/>
      <c r="E3" s="448"/>
      <c r="F3" s="448"/>
      <c r="G3" s="69"/>
    </row>
    <row r="4" spans="1:10" ht="18" x14ac:dyDescent="0.25">
      <c r="B4" s="4"/>
      <c r="C4" s="4"/>
      <c r="D4" s="4"/>
      <c r="E4" s="352"/>
      <c r="F4" s="5"/>
      <c r="G4" s="5"/>
    </row>
    <row r="5" spans="1:10" ht="18" customHeight="1" x14ac:dyDescent="0.25">
      <c r="A5" s="448"/>
      <c r="B5" s="448"/>
      <c r="C5" s="448"/>
      <c r="D5" s="448"/>
      <c r="E5" s="448"/>
      <c r="F5" s="448"/>
      <c r="G5" s="69"/>
    </row>
    <row r="6" spans="1:10" ht="18" x14ac:dyDescent="0.25">
      <c r="A6" s="4"/>
      <c r="B6" s="4"/>
      <c r="C6" s="4"/>
      <c r="D6" s="4"/>
      <c r="E6" s="352"/>
      <c r="F6" s="5"/>
      <c r="G6" s="5"/>
    </row>
    <row r="7" spans="1:10" ht="15.75" customHeight="1" x14ac:dyDescent="0.25">
      <c r="A7" s="448" t="s">
        <v>124</v>
      </c>
      <c r="B7" s="448"/>
      <c r="C7" s="448"/>
      <c r="D7" s="448"/>
      <c r="E7" s="448"/>
      <c r="F7" s="448"/>
      <c r="G7" s="69"/>
    </row>
    <row r="8" spans="1:10" ht="18" x14ac:dyDescent="0.25">
      <c r="A8" s="4"/>
      <c r="B8" s="4"/>
      <c r="C8" s="4"/>
      <c r="D8" s="4"/>
      <c r="E8" s="352"/>
      <c r="F8" s="5"/>
      <c r="G8" s="5"/>
    </row>
    <row r="9" spans="1:10" ht="25.5" x14ac:dyDescent="0.25">
      <c r="A9" s="3" t="s">
        <v>32</v>
      </c>
      <c r="B9" s="3" t="s">
        <v>245</v>
      </c>
      <c r="C9" s="3" t="s">
        <v>254</v>
      </c>
      <c r="D9" s="3" t="s">
        <v>255</v>
      </c>
      <c r="E9" s="353" t="s">
        <v>256</v>
      </c>
      <c r="F9" s="3" t="s">
        <v>136</v>
      </c>
      <c r="G9" s="3" t="s">
        <v>243</v>
      </c>
    </row>
    <row r="10" spans="1:10" s="95" customFormat="1" x14ac:dyDescent="0.25">
      <c r="A10" s="87">
        <v>1</v>
      </c>
      <c r="B10" s="88">
        <v>2</v>
      </c>
      <c r="C10" s="87">
        <v>3</v>
      </c>
      <c r="D10" s="87">
        <v>4</v>
      </c>
      <c r="E10" s="328">
        <v>5</v>
      </c>
      <c r="F10" s="87">
        <v>6</v>
      </c>
      <c r="G10" s="87">
        <v>7</v>
      </c>
    </row>
    <row r="11" spans="1:10" x14ac:dyDescent="0.25">
      <c r="A11" s="58" t="s">
        <v>0</v>
      </c>
      <c r="B11" s="360">
        <f>SUM(B12+B16+B19+B23)</f>
        <v>267333.66000000003</v>
      </c>
      <c r="C11" s="354">
        <f>SUM(C12+C14+C16+C19+C23)</f>
        <v>598771</v>
      </c>
      <c r="D11" s="354">
        <f>SUM(D12+D14+D16+D19+D23)</f>
        <v>0</v>
      </c>
      <c r="E11" s="354">
        <f>SUM(E12+E14+E16+E19+E23)</f>
        <v>296845</v>
      </c>
      <c r="F11" s="354">
        <f>SUM(E11/B11*100)</f>
        <v>111.03914112424151</v>
      </c>
      <c r="G11" s="354">
        <f>SUM(E11/C11*100)</f>
        <v>49.575714254698369</v>
      </c>
    </row>
    <row r="12" spans="1:10" x14ac:dyDescent="0.25">
      <c r="A12" s="48" t="s">
        <v>34</v>
      </c>
      <c r="B12" s="340">
        <f>SUM(B13)</f>
        <v>5749.9</v>
      </c>
      <c r="C12" s="46">
        <f>SUM(C13)</f>
        <v>20277</v>
      </c>
      <c r="D12" s="46">
        <f>SUM(D13)</f>
        <v>0</v>
      </c>
      <c r="E12" s="340">
        <f>SUM(E13)</f>
        <v>6158.73</v>
      </c>
      <c r="F12" s="402">
        <f t="shared" ref="F12:F24" si="0">SUM(E12/B12*100)</f>
        <v>107.11021061235849</v>
      </c>
      <c r="G12" s="402">
        <f t="shared" ref="G12:G24" si="1">SUM(E12/C12*100)</f>
        <v>30.372984169255808</v>
      </c>
    </row>
    <row r="13" spans="1:10" x14ac:dyDescent="0.25">
      <c r="A13" s="40" t="s">
        <v>35</v>
      </c>
      <c r="B13" s="333">
        <v>5749.9</v>
      </c>
      <c r="C13" s="9">
        <v>20277</v>
      </c>
      <c r="D13" s="9"/>
      <c r="E13" s="333">
        <v>6158.73</v>
      </c>
      <c r="F13" s="328">
        <f t="shared" si="0"/>
        <v>107.11021061235849</v>
      </c>
      <c r="G13" s="328">
        <f t="shared" si="1"/>
        <v>30.372984169255808</v>
      </c>
    </row>
    <row r="14" spans="1:10" x14ac:dyDescent="0.25">
      <c r="A14" s="48" t="s">
        <v>36</v>
      </c>
      <c r="B14" s="340">
        <f>SUM(B15)</f>
        <v>0.01</v>
      </c>
      <c r="C14" s="46">
        <f>SUM(C15)</f>
        <v>1</v>
      </c>
      <c r="D14" s="46">
        <f>SUM(D15)</f>
        <v>0</v>
      </c>
      <c r="E14" s="340">
        <f>SUM(E15)</f>
        <v>0.1</v>
      </c>
      <c r="F14" s="402">
        <f t="shared" si="0"/>
        <v>1000</v>
      </c>
      <c r="G14" s="402">
        <f t="shared" si="1"/>
        <v>10</v>
      </c>
    </row>
    <row r="15" spans="1:10" x14ac:dyDescent="0.25">
      <c r="A15" s="22" t="s">
        <v>56</v>
      </c>
      <c r="B15" s="333">
        <v>0.01</v>
      </c>
      <c r="C15" s="9">
        <v>1</v>
      </c>
      <c r="D15" s="9"/>
      <c r="E15" s="333">
        <v>0.1</v>
      </c>
      <c r="F15" s="328">
        <f t="shared" si="0"/>
        <v>1000</v>
      </c>
      <c r="G15" s="328">
        <f t="shared" si="1"/>
        <v>10</v>
      </c>
    </row>
    <row r="16" spans="1:10" ht="25.5" x14ac:dyDescent="0.25">
      <c r="A16" s="45" t="s">
        <v>33</v>
      </c>
      <c r="B16" s="340">
        <f>SUM(B17+B18)</f>
        <v>19895.91</v>
      </c>
      <c r="C16" s="46">
        <f>SUM(C17+C18)</f>
        <v>48080</v>
      </c>
      <c r="D16" s="46">
        <f>SUM(D17+D18)</f>
        <v>0</v>
      </c>
      <c r="E16" s="340">
        <f>SUM(E17+E18)</f>
        <v>18139.34</v>
      </c>
      <c r="F16" s="402">
        <f t="shared" si="0"/>
        <v>91.171200513070275</v>
      </c>
      <c r="G16" s="402">
        <f t="shared" si="1"/>
        <v>37.727412645590682</v>
      </c>
    </row>
    <row r="17" spans="1:12" ht="38.25" x14ac:dyDescent="0.25">
      <c r="A17" s="42" t="s">
        <v>111</v>
      </c>
      <c r="B17" s="333">
        <v>1264</v>
      </c>
      <c r="C17" s="9">
        <v>1000</v>
      </c>
      <c r="D17" s="9"/>
      <c r="E17" s="333">
        <v>130</v>
      </c>
      <c r="F17" s="328">
        <f t="shared" si="0"/>
        <v>10.284810126582279</v>
      </c>
      <c r="G17" s="328">
        <f t="shared" si="1"/>
        <v>13</v>
      </c>
    </row>
    <row r="18" spans="1:12" x14ac:dyDescent="0.25">
      <c r="A18" s="42" t="s">
        <v>57</v>
      </c>
      <c r="B18" s="333">
        <v>18631.91</v>
      </c>
      <c r="C18" s="9">
        <v>47080</v>
      </c>
      <c r="D18" s="9"/>
      <c r="E18" s="333">
        <v>18009.34</v>
      </c>
      <c r="F18" s="328">
        <f t="shared" si="0"/>
        <v>96.658581970393811</v>
      </c>
      <c r="G18" s="328">
        <f t="shared" si="1"/>
        <v>38.252633814783351</v>
      </c>
    </row>
    <row r="19" spans="1:12" x14ac:dyDescent="0.25">
      <c r="A19" s="57" t="s">
        <v>58</v>
      </c>
      <c r="B19" s="340">
        <f>SUM(B20+B21+B22)</f>
        <v>241687.85</v>
      </c>
      <c r="C19" s="46">
        <f>SUM(C20:C22)</f>
        <v>529743</v>
      </c>
      <c r="D19" s="46">
        <f>SUM(D20:D22)</f>
        <v>0</v>
      </c>
      <c r="E19" s="340">
        <f>SUM(E20+E21+E22)</f>
        <v>271196.83</v>
      </c>
      <c r="F19" s="402">
        <f t="shared" si="0"/>
        <v>112.20954218426786</v>
      </c>
      <c r="G19" s="402">
        <f t="shared" si="1"/>
        <v>51.194037486101749</v>
      </c>
      <c r="L19" s="93"/>
    </row>
    <row r="20" spans="1:12" x14ac:dyDescent="0.25">
      <c r="A20" s="42" t="s">
        <v>60</v>
      </c>
      <c r="B20" s="333">
        <v>0</v>
      </c>
      <c r="C20" s="9">
        <v>0</v>
      </c>
      <c r="D20" s="9"/>
      <c r="E20" s="333">
        <v>0</v>
      </c>
      <c r="F20" s="328" t="e">
        <f t="shared" si="0"/>
        <v>#DIV/0!</v>
      </c>
      <c r="G20" s="328" t="e">
        <f t="shared" si="1"/>
        <v>#DIV/0!</v>
      </c>
      <c r="L20" s="95"/>
    </row>
    <row r="21" spans="1:12" x14ac:dyDescent="0.25">
      <c r="A21" s="42" t="s">
        <v>59</v>
      </c>
      <c r="B21" s="333">
        <v>4938.66</v>
      </c>
      <c r="C21" s="9">
        <v>10223</v>
      </c>
      <c r="D21" s="9"/>
      <c r="E21" s="333">
        <v>5156.2700000000004</v>
      </c>
      <c r="F21" s="328">
        <f t="shared" si="0"/>
        <v>104.40625594796971</v>
      </c>
      <c r="G21" s="328">
        <f t="shared" si="1"/>
        <v>50.437934070233794</v>
      </c>
    </row>
    <row r="22" spans="1:12" ht="25.5" x14ac:dyDescent="0.25">
      <c r="A22" s="42" t="s">
        <v>61</v>
      </c>
      <c r="B22" s="355">
        <v>236749.19</v>
      </c>
      <c r="C22" s="9">
        <v>519520</v>
      </c>
      <c r="D22" s="43"/>
      <c r="E22" s="355">
        <v>266040.56</v>
      </c>
      <c r="F22" s="328">
        <f t="shared" si="0"/>
        <v>112.37232110487896</v>
      </c>
      <c r="G22" s="328">
        <f t="shared" si="1"/>
        <v>51.208915922389899</v>
      </c>
      <c r="I22" s="95"/>
    </row>
    <row r="23" spans="1:12" x14ac:dyDescent="0.25">
      <c r="A23" s="57" t="s">
        <v>112</v>
      </c>
      <c r="B23" s="332">
        <f>SUM(B24)</f>
        <v>0</v>
      </c>
      <c r="C23" s="46">
        <f>SUM(C24)</f>
        <v>670</v>
      </c>
      <c r="D23" s="54">
        <f>SUM(D24)</f>
        <v>0</v>
      </c>
      <c r="E23" s="332">
        <f>SUM(E24)</f>
        <v>1350</v>
      </c>
      <c r="F23" s="402" t="e">
        <f t="shared" si="0"/>
        <v>#DIV/0!</v>
      </c>
      <c r="G23" s="402">
        <f t="shared" si="1"/>
        <v>201.49253731343282</v>
      </c>
      <c r="K23" s="95"/>
    </row>
    <row r="24" spans="1:12" ht="25.5" x14ac:dyDescent="0.25">
      <c r="A24" s="42" t="s">
        <v>113</v>
      </c>
      <c r="B24" s="333">
        <v>0</v>
      </c>
      <c r="C24" s="9">
        <v>670</v>
      </c>
      <c r="D24" s="9"/>
      <c r="E24" s="333">
        <v>1350</v>
      </c>
      <c r="F24" s="328" t="e">
        <f t="shared" si="0"/>
        <v>#DIV/0!</v>
      </c>
      <c r="G24" s="328">
        <f t="shared" si="1"/>
        <v>201.49253731343282</v>
      </c>
    </row>
    <row r="25" spans="1:12" x14ac:dyDescent="0.25">
      <c r="A25" s="12"/>
      <c r="B25" s="333"/>
      <c r="C25" s="9"/>
      <c r="D25" s="9"/>
      <c r="E25" s="333"/>
      <c r="F25" s="403"/>
      <c r="G25" s="10"/>
    </row>
    <row r="27" spans="1:12" ht="15.75" customHeight="1" x14ac:dyDescent="0.25">
      <c r="A27" s="448" t="s">
        <v>125</v>
      </c>
      <c r="B27" s="448"/>
      <c r="C27" s="448"/>
      <c r="D27" s="448"/>
      <c r="E27" s="448"/>
      <c r="F27" s="448"/>
      <c r="G27" s="69"/>
    </row>
    <row r="28" spans="1:12" ht="18" x14ac:dyDescent="0.25">
      <c r="A28" s="4"/>
      <c r="B28" s="4"/>
      <c r="C28" s="4"/>
      <c r="D28" s="4"/>
      <c r="E28" s="352"/>
      <c r="F28" s="5"/>
      <c r="G28" s="5"/>
    </row>
    <row r="29" spans="1:12" ht="25.5" x14ac:dyDescent="0.25">
      <c r="A29" s="19" t="s">
        <v>32</v>
      </c>
      <c r="B29" s="18" t="s">
        <v>249</v>
      </c>
      <c r="C29" s="19" t="s">
        <v>260</v>
      </c>
      <c r="D29" s="19" t="s">
        <v>261</v>
      </c>
      <c r="E29" s="356" t="s">
        <v>262</v>
      </c>
      <c r="F29" s="19" t="s">
        <v>122</v>
      </c>
      <c r="G29" s="19" t="s">
        <v>121</v>
      </c>
    </row>
    <row r="30" spans="1:12" x14ac:dyDescent="0.25">
      <c r="A30" s="87">
        <v>1</v>
      </c>
      <c r="B30" s="88">
        <v>2</v>
      </c>
      <c r="C30" s="87">
        <v>3</v>
      </c>
      <c r="D30" s="87">
        <v>4</v>
      </c>
      <c r="E30" s="328">
        <v>5</v>
      </c>
      <c r="F30" s="87">
        <v>6</v>
      </c>
      <c r="G30" s="87">
        <v>7</v>
      </c>
    </row>
    <row r="31" spans="1:12" x14ac:dyDescent="0.25">
      <c r="A31" s="58" t="s">
        <v>1</v>
      </c>
      <c r="B31" s="354">
        <f>SUM(B32+B34+B36+B39+B43)</f>
        <v>267046.18</v>
      </c>
      <c r="C31" s="51">
        <f>SUM(C32+C34+C36+C39+C43)</f>
        <v>598771</v>
      </c>
      <c r="D31" s="51">
        <f>SUM(D32+D34+D36+D39+D43)</f>
        <v>0</v>
      </c>
      <c r="E31" s="354">
        <f>SUM(E32+E34+E36+E39+E43)</f>
        <v>337553.29000000004</v>
      </c>
      <c r="F31" s="354">
        <f>SUM(E31/B31*100)</f>
        <v>126.40259074291946</v>
      </c>
      <c r="G31" s="354">
        <f>SUM(E31/C31*100)</f>
        <v>56.374355137439856</v>
      </c>
    </row>
    <row r="32" spans="1:12" ht="15.75" customHeight="1" x14ac:dyDescent="0.25">
      <c r="A32" s="48" t="s">
        <v>34</v>
      </c>
      <c r="B32" s="332">
        <f>SUM(B33)</f>
        <v>5749.9</v>
      </c>
      <c r="C32" s="54">
        <f>SUM(C33)</f>
        <v>20277</v>
      </c>
      <c r="D32" s="54">
        <f>SUM(D33)</f>
        <v>0</v>
      </c>
      <c r="E32" s="332">
        <f>SUM(E33)</f>
        <v>6158.73</v>
      </c>
      <c r="F32" s="382">
        <f t="shared" ref="F32:F44" si="2">SUM(E32/B32*100)</f>
        <v>107.11021061235849</v>
      </c>
      <c r="G32" s="382">
        <f t="shared" ref="G32:G44" si="3">SUM(E32/C32*100)</f>
        <v>30.372984169255808</v>
      </c>
    </row>
    <row r="33" spans="1:10" x14ac:dyDescent="0.25">
      <c r="A33" s="40" t="s">
        <v>35</v>
      </c>
      <c r="B33" s="333">
        <v>5749.9</v>
      </c>
      <c r="C33" s="9">
        <v>20277</v>
      </c>
      <c r="D33" s="9"/>
      <c r="E33" s="333">
        <v>6158.73</v>
      </c>
      <c r="F33" s="328">
        <f t="shared" si="2"/>
        <v>107.11021061235849</v>
      </c>
      <c r="G33" s="328">
        <f t="shared" si="3"/>
        <v>30.372984169255808</v>
      </c>
    </row>
    <row r="34" spans="1:10" x14ac:dyDescent="0.25">
      <c r="A34" s="48" t="s">
        <v>36</v>
      </c>
      <c r="B34" s="340">
        <f>SUM(B35)</f>
        <v>0</v>
      </c>
      <c r="C34" s="46">
        <f>SUM(C35)</f>
        <v>1</v>
      </c>
      <c r="D34" s="46">
        <f>SUM(D35)</f>
        <v>0</v>
      </c>
      <c r="E34" s="340">
        <f>SUM(E35)</f>
        <v>0</v>
      </c>
      <c r="F34" s="402" t="e">
        <f t="shared" si="2"/>
        <v>#DIV/0!</v>
      </c>
      <c r="G34" s="402">
        <f t="shared" si="3"/>
        <v>0</v>
      </c>
    </row>
    <row r="35" spans="1:10" x14ac:dyDescent="0.25">
      <c r="A35" s="22" t="s">
        <v>56</v>
      </c>
      <c r="B35" s="333">
        <v>0</v>
      </c>
      <c r="C35" s="9">
        <v>1</v>
      </c>
      <c r="D35" s="9"/>
      <c r="E35" s="333">
        <v>0</v>
      </c>
      <c r="F35" s="353" t="e">
        <f t="shared" si="2"/>
        <v>#DIV/0!</v>
      </c>
      <c r="G35" s="353">
        <f t="shared" si="3"/>
        <v>0</v>
      </c>
      <c r="I35" s="92"/>
      <c r="J35" s="93"/>
    </row>
    <row r="36" spans="1:10" ht="25.5" x14ac:dyDescent="0.25">
      <c r="A36" s="45" t="s">
        <v>33</v>
      </c>
      <c r="B36" s="340">
        <f>SUM(B37+B38)</f>
        <v>19895.91</v>
      </c>
      <c r="C36" s="46">
        <f>SUM(C37+C38)</f>
        <v>48080</v>
      </c>
      <c r="D36" s="46">
        <f>SUM(D37+D38)</f>
        <v>0</v>
      </c>
      <c r="E36" s="340">
        <f>SUM(E37+E38)</f>
        <v>18139.34</v>
      </c>
      <c r="F36" s="402">
        <f t="shared" si="2"/>
        <v>91.171200513070275</v>
      </c>
      <c r="G36" s="402">
        <f t="shared" si="3"/>
        <v>37.727412645590682</v>
      </c>
    </row>
    <row r="37" spans="1:10" ht="38.25" x14ac:dyDescent="0.25">
      <c r="A37" s="42" t="s">
        <v>111</v>
      </c>
      <c r="B37" s="333">
        <v>1264</v>
      </c>
      <c r="C37" s="9">
        <v>1000</v>
      </c>
      <c r="D37" s="9"/>
      <c r="E37" s="333">
        <v>130</v>
      </c>
      <c r="F37" s="328">
        <f t="shared" si="2"/>
        <v>10.284810126582279</v>
      </c>
      <c r="G37" s="328">
        <f t="shared" si="3"/>
        <v>13</v>
      </c>
    </row>
    <row r="38" spans="1:10" x14ac:dyDescent="0.25">
      <c r="A38" s="42" t="s">
        <v>238</v>
      </c>
      <c r="B38" s="333">
        <v>18631.91</v>
      </c>
      <c r="C38" s="9">
        <v>47080</v>
      </c>
      <c r="D38" s="9"/>
      <c r="E38" s="333">
        <v>18009.34</v>
      </c>
      <c r="F38" s="328">
        <f t="shared" si="2"/>
        <v>96.658581970393811</v>
      </c>
      <c r="G38" s="328">
        <f t="shared" si="3"/>
        <v>38.252633814783351</v>
      </c>
    </row>
    <row r="39" spans="1:10" x14ac:dyDescent="0.25">
      <c r="A39" s="57" t="s">
        <v>58</v>
      </c>
      <c r="B39" s="340">
        <f>SUM(B40+B41+B42)</f>
        <v>241117.87</v>
      </c>
      <c r="C39" s="46">
        <f>SUM(C40:C42)</f>
        <v>529743</v>
      </c>
      <c r="D39" s="46">
        <f>SUM(D40:D42)</f>
        <v>0</v>
      </c>
      <c r="E39" s="340">
        <f>SUM(E40+E41+E42)</f>
        <v>313107.40000000002</v>
      </c>
      <c r="F39" s="402">
        <f t="shared" si="2"/>
        <v>129.85657180863453</v>
      </c>
      <c r="G39" s="402">
        <f t="shared" si="3"/>
        <v>59.105528529872032</v>
      </c>
    </row>
    <row r="40" spans="1:10" x14ac:dyDescent="0.25">
      <c r="A40" s="42" t="s">
        <v>60</v>
      </c>
      <c r="B40" s="333">
        <v>0</v>
      </c>
      <c r="C40" s="9">
        <v>0</v>
      </c>
      <c r="D40" s="9"/>
      <c r="E40" s="333">
        <v>0</v>
      </c>
      <c r="F40" s="328" t="e">
        <f t="shared" si="2"/>
        <v>#DIV/0!</v>
      </c>
      <c r="G40" s="328" t="e">
        <f t="shared" si="3"/>
        <v>#DIV/0!</v>
      </c>
    </row>
    <row r="41" spans="1:10" x14ac:dyDescent="0.25">
      <c r="A41" s="42" t="s">
        <v>59</v>
      </c>
      <c r="B41" s="333">
        <v>4919.38</v>
      </c>
      <c r="C41" s="9">
        <v>10223</v>
      </c>
      <c r="D41" s="9"/>
      <c r="E41" s="333">
        <v>5156.2700000000004</v>
      </c>
      <c r="F41" s="328">
        <f t="shared" si="2"/>
        <v>104.81544422264595</v>
      </c>
      <c r="G41" s="328">
        <f t="shared" si="3"/>
        <v>50.437934070233794</v>
      </c>
    </row>
    <row r="42" spans="1:10" ht="25.5" x14ac:dyDescent="0.25">
      <c r="A42" s="42" t="s">
        <v>61</v>
      </c>
      <c r="B42" s="333">
        <v>236198.49</v>
      </c>
      <c r="C42" s="9">
        <v>519520</v>
      </c>
      <c r="D42" s="9"/>
      <c r="E42" s="333">
        <v>307951.13</v>
      </c>
      <c r="F42" s="328">
        <f t="shared" si="2"/>
        <v>130.37811122331902</v>
      </c>
      <c r="G42" s="328">
        <f t="shared" si="3"/>
        <v>59.276087542346779</v>
      </c>
    </row>
    <row r="43" spans="1:10" x14ac:dyDescent="0.25">
      <c r="A43" s="57" t="s">
        <v>112</v>
      </c>
      <c r="B43" s="340">
        <f>SUM(B44)</f>
        <v>282.5</v>
      </c>
      <c r="C43" s="46">
        <f>SUM(C44)</f>
        <v>670</v>
      </c>
      <c r="D43" s="46">
        <f>SUM(D44)</f>
        <v>0</v>
      </c>
      <c r="E43" s="340">
        <f>SUM(E44)</f>
        <v>147.82</v>
      </c>
      <c r="F43" s="402">
        <f t="shared" si="2"/>
        <v>52.325663716814155</v>
      </c>
      <c r="G43" s="402">
        <f t="shared" si="3"/>
        <v>22.062686567164178</v>
      </c>
    </row>
    <row r="44" spans="1:10" ht="25.5" x14ac:dyDescent="0.25">
      <c r="A44" s="42" t="s">
        <v>113</v>
      </c>
      <c r="B44" s="333">
        <v>282.5</v>
      </c>
      <c r="C44" s="9">
        <v>670</v>
      </c>
      <c r="D44" s="9"/>
      <c r="E44" s="333">
        <v>147.82</v>
      </c>
      <c r="F44" s="328">
        <f t="shared" si="2"/>
        <v>52.325663716814155</v>
      </c>
      <c r="G44" s="328">
        <f t="shared" si="3"/>
        <v>22.062686567164178</v>
      </c>
    </row>
    <row r="45" spans="1:10" x14ac:dyDescent="0.25">
      <c r="A45" s="12"/>
      <c r="B45" s="333"/>
      <c r="C45" s="9"/>
      <c r="D45" s="9"/>
      <c r="E45" s="333"/>
      <c r="F45" s="403"/>
      <c r="G45" s="10"/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topLeftCell="A5" workbookViewId="0">
      <selection activeCell="D26" sqref="D26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448"/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11" ht="18" customHeight="1" x14ac:dyDescent="0.25">
      <c r="A2" s="4"/>
      <c r="B2" s="4"/>
      <c r="C2" s="4"/>
      <c r="D2" s="4"/>
      <c r="E2" s="4"/>
      <c r="F2" s="4"/>
      <c r="G2" s="4"/>
    </row>
    <row r="3" spans="1:11" ht="15.75" x14ac:dyDescent="0.25">
      <c r="A3" s="448"/>
      <c r="B3" s="448"/>
      <c r="C3" s="448"/>
      <c r="D3" s="448"/>
      <c r="E3" s="449"/>
      <c r="F3" s="449"/>
      <c r="G3" s="72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448"/>
      <c r="B5" s="450"/>
      <c r="C5" s="450"/>
      <c r="D5" s="450"/>
      <c r="E5" s="450"/>
      <c r="F5" s="450"/>
      <c r="G5" s="70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448" t="s">
        <v>126</v>
      </c>
      <c r="B7" s="468"/>
      <c r="C7" s="468"/>
      <c r="D7" s="468"/>
      <c r="E7" s="468"/>
      <c r="F7" s="468"/>
      <c r="G7" s="73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32</v>
      </c>
      <c r="B9" s="3" t="s">
        <v>245</v>
      </c>
      <c r="C9" s="3" t="s">
        <v>254</v>
      </c>
      <c r="D9" s="3" t="s">
        <v>255</v>
      </c>
      <c r="E9" s="3" t="s">
        <v>256</v>
      </c>
      <c r="F9" s="3" t="s">
        <v>135</v>
      </c>
      <c r="G9" s="3" t="s">
        <v>244</v>
      </c>
    </row>
    <row r="10" spans="1:11" s="95" customFormat="1" x14ac:dyDescent="0.25">
      <c r="A10" s="87">
        <v>1</v>
      </c>
      <c r="B10" s="88">
        <v>2</v>
      </c>
      <c r="C10" s="87">
        <v>4</v>
      </c>
      <c r="D10" s="87">
        <v>4</v>
      </c>
      <c r="E10" s="87">
        <v>5</v>
      </c>
      <c r="F10" s="87">
        <v>6</v>
      </c>
      <c r="G10" s="87">
        <v>7</v>
      </c>
    </row>
    <row r="11" spans="1:11" ht="15.75" customHeight="1" x14ac:dyDescent="0.25">
      <c r="A11" s="59" t="s">
        <v>10</v>
      </c>
      <c r="B11" s="326">
        <f>SUM(B12)</f>
        <v>267046.18</v>
      </c>
      <c r="C11" s="27">
        <f>SUM(C12)</f>
        <v>598771</v>
      </c>
      <c r="D11" s="27">
        <f>SUM(D12)</f>
        <v>0</v>
      </c>
      <c r="E11" s="326">
        <f>SUM(E12)</f>
        <v>337553.29</v>
      </c>
      <c r="F11" s="326">
        <f>SUM(E11/B11*100)</f>
        <v>126.40259074291944</v>
      </c>
      <c r="G11" s="326">
        <f>SUM(E11/C11*100)</f>
        <v>56.374355137439856</v>
      </c>
    </row>
    <row r="12" spans="1:11" ht="15.75" customHeight="1" x14ac:dyDescent="0.25">
      <c r="A12" s="55" t="s">
        <v>52</v>
      </c>
      <c r="B12" s="358">
        <f>SUM(B13:B15)</f>
        <v>267046.18</v>
      </c>
      <c r="C12" s="56">
        <f>SUM(C13:C15)</f>
        <v>598771</v>
      </c>
      <c r="D12" s="56">
        <f>SUM(D13:D15)</f>
        <v>0</v>
      </c>
      <c r="E12" s="358">
        <f>SUM(E13:E15)</f>
        <v>337553.29</v>
      </c>
      <c r="F12" s="340">
        <f>SUM(E12/B12*100)</f>
        <v>126.40259074291944</v>
      </c>
      <c r="G12" s="340">
        <f>SUM(E12/C12*100)</f>
        <v>56.374355137439856</v>
      </c>
    </row>
    <row r="13" spans="1:11" ht="25.5" x14ac:dyDescent="0.25">
      <c r="A13" s="16" t="s">
        <v>53</v>
      </c>
      <c r="B13" s="333">
        <v>255940.83</v>
      </c>
      <c r="C13" s="9">
        <v>578321</v>
      </c>
      <c r="D13" s="9"/>
      <c r="E13" s="333">
        <v>327269.37</v>
      </c>
      <c r="F13" s="333">
        <f>SUM(E13/B13*100)</f>
        <v>127.86915241307923</v>
      </c>
      <c r="G13" s="333">
        <f>SUM(E13/C13*100)</f>
        <v>56.589570498045205</v>
      </c>
    </row>
    <row r="14" spans="1:11" x14ac:dyDescent="0.25">
      <c r="A14" s="15" t="s">
        <v>54</v>
      </c>
      <c r="B14" s="333">
        <v>11105.35</v>
      </c>
      <c r="C14" s="9">
        <v>20450</v>
      </c>
      <c r="D14" s="9"/>
      <c r="E14" s="333">
        <v>10283.92</v>
      </c>
      <c r="F14" s="333">
        <f>SUM(E14/B14*100)</f>
        <v>92.603294808358129</v>
      </c>
      <c r="G14" s="333">
        <f>SUM(E14/C14*100)</f>
        <v>50.288117359413199</v>
      </c>
    </row>
    <row r="15" spans="1:11" ht="25.5" x14ac:dyDescent="0.25">
      <c r="A15" s="14" t="s">
        <v>55</v>
      </c>
      <c r="B15" s="359"/>
      <c r="C15" s="9">
        <v>0</v>
      </c>
      <c r="D15" s="9"/>
      <c r="E15" s="333"/>
      <c r="F15" s="9" t="e">
        <f>SUM(E15/B15*100)</f>
        <v>#DIV/0!</v>
      </c>
      <c r="G15" s="333" t="e">
        <f>SUM(E15/C15*100)</f>
        <v>#DIV/0!</v>
      </c>
    </row>
    <row r="16" spans="1:11" x14ac:dyDescent="0.25">
      <c r="A16" s="11"/>
      <c r="B16" s="359"/>
      <c r="C16" s="9"/>
      <c r="D16" s="9"/>
      <c r="E16" s="333"/>
      <c r="F16" s="10"/>
      <c r="G16" s="10"/>
    </row>
    <row r="17" spans="1:7" x14ac:dyDescent="0.25">
      <c r="A17" s="17"/>
      <c r="B17" s="359"/>
      <c r="C17" s="9"/>
      <c r="D17" s="9"/>
      <c r="E17" s="333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topLeftCell="B1" workbookViewId="0">
      <selection activeCell="G7" sqref="G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448"/>
      <c r="B1" s="448"/>
      <c r="C1" s="448"/>
      <c r="D1" s="448"/>
      <c r="E1" s="448"/>
      <c r="F1" s="448"/>
      <c r="G1" s="448"/>
      <c r="H1" s="448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448" t="s">
        <v>13</v>
      </c>
      <c r="B3" s="448"/>
      <c r="C3" s="448"/>
      <c r="D3" s="448"/>
      <c r="E3" s="448"/>
      <c r="F3" s="448"/>
      <c r="G3" s="448"/>
      <c r="H3" s="448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448" t="s">
        <v>38</v>
      </c>
      <c r="B5" s="448"/>
      <c r="C5" s="448"/>
      <c r="D5" s="448"/>
      <c r="E5" s="448"/>
      <c r="F5" s="448"/>
      <c r="G5" s="448"/>
      <c r="H5" s="448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3</v>
      </c>
      <c r="B7" s="99" t="s">
        <v>4</v>
      </c>
      <c r="C7" s="99" t="s">
        <v>24</v>
      </c>
      <c r="D7" s="3" t="s">
        <v>245</v>
      </c>
      <c r="E7" s="3" t="s">
        <v>254</v>
      </c>
      <c r="F7" s="3" t="s">
        <v>255</v>
      </c>
      <c r="G7" s="3" t="s">
        <v>256</v>
      </c>
      <c r="H7" s="3" t="s">
        <v>135</v>
      </c>
      <c r="I7" s="3" t="s">
        <v>232</v>
      </c>
    </row>
    <row r="8" spans="1:9" x14ac:dyDescent="0.25">
      <c r="A8" s="32"/>
      <c r="B8" s="33"/>
      <c r="C8" s="31" t="s">
        <v>40</v>
      </c>
      <c r="D8" s="33"/>
      <c r="E8" s="32"/>
      <c r="F8" s="32"/>
      <c r="G8" s="32"/>
      <c r="H8" s="32"/>
      <c r="I8" s="120"/>
    </row>
    <row r="9" spans="1:9" ht="25.5" x14ac:dyDescent="0.25">
      <c r="A9" s="11">
        <v>8</v>
      </c>
      <c r="B9" s="11"/>
      <c r="C9" s="11" t="s">
        <v>11</v>
      </c>
      <c r="D9" s="8"/>
      <c r="E9" s="9"/>
      <c r="F9" s="9"/>
      <c r="G9" s="9"/>
      <c r="H9" s="9"/>
      <c r="I9" s="120"/>
    </row>
    <row r="10" spans="1:9" x14ac:dyDescent="0.25">
      <c r="A10" s="11"/>
      <c r="B10" s="14">
        <v>84</v>
      </c>
      <c r="C10" s="14" t="s">
        <v>17</v>
      </c>
      <c r="D10" s="8"/>
      <c r="E10" s="9"/>
      <c r="F10" s="9"/>
      <c r="G10" s="9"/>
      <c r="H10" s="9"/>
      <c r="I10" s="120"/>
    </row>
    <row r="11" spans="1:9" x14ac:dyDescent="0.25">
      <c r="A11" s="11"/>
      <c r="B11" s="14"/>
      <c r="C11" s="34"/>
      <c r="D11" s="8"/>
      <c r="E11" s="9"/>
      <c r="F11" s="9"/>
      <c r="G11" s="9"/>
      <c r="H11" s="9"/>
      <c r="I11" s="120"/>
    </row>
    <row r="12" spans="1:9" x14ac:dyDescent="0.25">
      <c r="A12" s="11"/>
      <c r="B12" s="14"/>
      <c r="C12" s="31" t="s">
        <v>43</v>
      </c>
      <c r="D12" s="8"/>
      <c r="E12" s="9"/>
      <c r="F12" s="9"/>
      <c r="G12" s="9"/>
      <c r="H12" s="9"/>
      <c r="I12" s="120"/>
    </row>
    <row r="13" spans="1:9" ht="25.5" x14ac:dyDescent="0.25">
      <c r="A13" s="13">
        <v>5</v>
      </c>
      <c r="B13" s="13"/>
      <c r="C13" s="22" t="s">
        <v>12</v>
      </c>
      <c r="D13" s="8"/>
      <c r="E13" s="9"/>
      <c r="F13" s="9"/>
      <c r="G13" s="9"/>
      <c r="H13" s="9"/>
      <c r="I13" s="120"/>
    </row>
    <row r="14" spans="1:9" ht="25.5" x14ac:dyDescent="0.25">
      <c r="A14" s="14"/>
      <c r="B14" s="14">
        <v>54</v>
      </c>
      <c r="C14" s="23" t="s">
        <v>18</v>
      </c>
      <c r="D14" s="8"/>
      <c r="E14" s="9"/>
      <c r="F14" s="9"/>
      <c r="G14" s="9"/>
      <c r="H14" s="10"/>
      <c r="I14" s="12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"/>
  <sheetViews>
    <sheetView workbookViewId="0">
      <selection activeCell="E4" sqref="E4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448"/>
      <c r="B1" s="448"/>
      <c r="C1" s="448"/>
      <c r="D1" s="448"/>
      <c r="E1" s="448"/>
      <c r="F1" s="448"/>
    </row>
    <row r="2" spans="1:7" ht="18" customHeight="1" x14ac:dyDescent="0.25">
      <c r="A2" s="4"/>
      <c r="B2" s="4"/>
      <c r="C2" s="4"/>
      <c r="D2" s="4"/>
      <c r="E2" s="4"/>
      <c r="F2" s="4"/>
    </row>
    <row r="3" spans="1:7" ht="15.75" customHeight="1" x14ac:dyDescent="0.25">
      <c r="A3" s="448" t="s">
        <v>13</v>
      </c>
      <c r="B3" s="448"/>
      <c r="C3" s="448"/>
      <c r="D3" s="448"/>
      <c r="E3" s="448"/>
      <c r="F3" s="448"/>
    </row>
    <row r="4" spans="1:7" ht="18" x14ac:dyDescent="0.25">
      <c r="A4" s="4"/>
      <c r="B4" s="4"/>
      <c r="C4" s="4"/>
      <c r="D4" s="4"/>
      <c r="E4" s="5"/>
      <c r="F4" s="5"/>
    </row>
    <row r="5" spans="1:7" ht="18" customHeight="1" x14ac:dyDescent="0.25">
      <c r="A5" s="448" t="s">
        <v>39</v>
      </c>
      <c r="B5" s="448"/>
      <c r="C5" s="448"/>
      <c r="D5" s="448"/>
      <c r="E5" s="448"/>
      <c r="F5" s="448"/>
    </row>
    <row r="6" spans="1:7" ht="18" x14ac:dyDescent="0.25">
      <c r="A6" s="4"/>
      <c r="B6" s="4"/>
      <c r="C6" s="4"/>
      <c r="D6" s="4"/>
      <c r="E6" s="5"/>
      <c r="F6" s="5"/>
    </row>
    <row r="7" spans="1:7" ht="25.5" x14ac:dyDescent="0.25">
      <c r="A7" s="99" t="s">
        <v>32</v>
      </c>
      <c r="B7" s="3" t="s">
        <v>245</v>
      </c>
      <c r="C7" s="3" t="s">
        <v>254</v>
      </c>
      <c r="D7" s="3" t="s">
        <v>255</v>
      </c>
      <c r="E7" s="3" t="s">
        <v>256</v>
      </c>
      <c r="F7" s="3" t="s">
        <v>135</v>
      </c>
      <c r="G7" s="3" t="s">
        <v>232</v>
      </c>
    </row>
    <row r="8" spans="1:7" x14ac:dyDescent="0.25">
      <c r="A8" s="11" t="s">
        <v>40</v>
      </c>
      <c r="B8" s="8"/>
      <c r="C8" s="9"/>
      <c r="D8" s="9"/>
      <c r="E8" s="9"/>
      <c r="F8" s="9"/>
      <c r="G8" s="120"/>
    </row>
    <row r="9" spans="1:7" ht="25.5" x14ac:dyDescent="0.25">
      <c r="A9" s="11" t="s">
        <v>41</v>
      </c>
      <c r="B9" s="8"/>
      <c r="C9" s="9"/>
      <c r="D9" s="9"/>
      <c r="E9" s="9"/>
      <c r="F9" s="9"/>
      <c r="G9" s="120"/>
    </row>
    <row r="10" spans="1:7" ht="25.5" x14ac:dyDescent="0.25">
      <c r="A10" s="16" t="s">
        <v>42</v>
      </c>
      <c r="B10" s="8"/>
      <c r="C10" s="9"/>
      <c r="D10" s="9"/>
      <c r="E10" s="9"/>
      <c r="F10" s="9"/>
      <c r="G10" s="120"/>
    </row>
    <row r="11" spans="1:7" x14ac:dyDescent="0.25">
      <c r="A11" s="16"/>
      <c r="B11" s="8"/>
      <c r="C11" s="9"/>
      <c r="D11" s="9"/>
      <c r="E11" s="9"/>
      <c r="F11" s="9"/>
      <c r="G11" s="120"/>
    </row>
    <row r="12" spans="1:7" x14ac:dyDescent="0.25">
      <c r="A12" s="11" t="s">
        <v>43</v>
      </c>
      <c r="B12" s="8"/>
      <c r="C12" s="9"/>
      <c r="D12" s="9"/>
      <c r="E12" s="9"/>
      <c r="F12" s="9"/>
      <c r="G12" s="120"/>
    </row>
    <row r="13" spans="1:7" x14ac:dyDescent="0.25">
      <c r="A13" s="22" t="s">
        <v>34</v>
      </c>
      <c r="B13" s="8"/>
      <c r="C13" s="9"/>
      <c r="D13" s="9"/>
      <c r="E13" s="9"/>
      <c r="F13" s="9"/>
      <c r="G13" s="120"/>
    </row>
    <row r="14" spans="1:7" x14ac:dyDescent="0.25">
      <c r="A14" s="12" t="s">
        <v>35</v>
      </c>
      <c r="B14" s="8"/>
      <c r="C14" s="9"/>
      <c r="D14" s="9"/>
      <c r="E14" s="9"/>
      <c r="F14" s="10"/>
      <c r="G14" s="120"/>
    </row>
    <row r="15" spans="1:7" x14ac:dyDescent="0.25">
      <c r="A15" s="22" t="s">
        <v>36</v>
      </c>
      <c r="B15" s="8"/>
      <c r="C15" s="9"/>
      <c r="D15" s="9"/>
      <c r="E15" s="9"/>
      <c r="F15" s="10"/>
      <c r="G15" s="120"/>
    </row>
    <row r="16" spans="1:7" x14ac:dyDescent="0.25">
      <c r="A16" s="12" t="s">
        <v>37</v>
      </c>
      <c r="B16" s="8"/>
      <c r="C16" s="9"/>
      <c r="D16" s="9"/>
      <c r="E16" s="9"/>
      <c r="F16" s="10"/>
      <c r="G16" s="12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85"/>
  <sheetViews>
    <sheetView topLeftCell="A2" zoomScaleNormal="100" workbookViewId="0">
      <selection activeCell="K7" sqref="K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7" width="25.28515625" style="357" customWidth="1"/>
    <col min="8" max="8" width="17.7109375" style="357" customWidth="1"/>
  </cols>
  <sheetData>
    <row r="1" spans="1:9" ht="42" customHeight="1" x14ac:dyDescent="0.25">
      <c r="A1" s="448"/>
      <c r="B1" s="448"/>
      <c r="C1" s="448"/>
      <c r="D1" s="448"/>
      <c r="E1" s="448"/>
      <c r="F1" s="448"/>
      <c r="G1" s="448"/>
      <c r="H1" s="448"/>
      <c r="I1" s="448"/>
    </row>
    <row r="2" spans="1:9" ht="18" x14ac:dyDescent="0.25">
      <c r="A2" s="4"/>
      <c r="B2" s="4"/>
      <c r="C2" s="4"/>
      <c r="D2" s="4"/>
      <c r="E2" s="351"/>
      <c r="F2" s="351"/>
      <c r="G2" s="352"/>
      <c r="H2" s="352"/>
    </row>
    <row r="3" spans="1:9" ht="18" x14ac:dyDescent="0.25">
      <c r="A3" s="4"/>
      <c r="B3" s="4"/>
      <c r="C3" s="4"/>
      <c r="D3" s="4"/>
      <c r="E3" s="376" t="s">
        <v>127</v>
      </c>
      <c r="F3" s="351"/>
      <c r="G3" s="352"/>
      <c r="H3" s="352"/>
    </row>
    <row r="4" spans="1:9" ht="18" x14ac:dyDescent="0.25">
      <c r="A4" s="4"/>
      <c r="B4" s="4"/>
      <c r="C4" s="4"/>
      <c r="D4" s="4"/>
      <c r="E4" s="376"/>
      <c r="F4" s="351"/>
      <c r="G4" s="352"/>
      <c r="H4" s="352"/>
    </row>
    <row r="5" spans="1:9" ht="18" customHeight="1" x14ac:dyDescent="0.25">
      <c r="A5" s="448" t="s">
        <v>128</v>
      </c>
      <c r="B5" s="448"/>
      <c r="C5" s="448"/>
      <c r="D5" s="448"/>
      <c r="E5" s="448"/>
      <c r="F5" s="448"/>
      <c r="G5" s="448"/>
      <c r="H5" s="448"/>
    </row>
    <row r="6" spans="1:9" ht="18" x14ac:dyDescent="0.25">
      <c r="A6" s="4"/>
      <c r="B6" s="4"/>
      <c r="C6" s="4"/>
      <c r="D6" s="4"/>
      <c r="E6" s="351"/>
      <c r="F6" s="351"/>
      <c r="G6" s="352"/>
      <c r="H6" s="352"/>
    </row>
    <row r="7" spans="1:9" ht="25.5" x14ac:dyDescent="0.25">
      <c r="A7" s="483" t="s">
        <v>14</v>
      </c>
      <c r="B7" s="483"/>
      <c r="C7" s="483"/>
      <c r="D7" s="3" t="s">
        <v>15</v>
      </c>
      <c r="E7" s="353" t="s">
        <v>254</v>
      </c>
      <c r="F7" s="353" t="s">
        <v>255</v>
      </c>
      <c r="G7" s="353" t="s">
        <v>256</v>
      </c>
      <c r="H7" s="353" t="s">
        <v>251</v>
      </c>
    </row>
    <row r="8" spans="1:9" s="95" customFormat="1" x14ac:dyDescent="0.25">
      <c r="A8" s="194"/>
      <c r="B8" s="195"/>
      <c r="C8" s="196"/>
      <c r="D8" s="88">
        <v>1</v>
      </c>
      <c r="E8" s="94">
        <v>2</v>
      </c>
      <c r="F8" s="94">
        <v>3</v>
      </c>
      <c r="G8" s="94">
        <v>4</v>
      </c>
      <c r="H8" s="94">
        <v>5</v>
      </c>
    </row>
    <row r="9" spans="1:9" s="95" customFormat="1" ht="43.9" customHeight="1" x14ac:dyDescent="0.25">
      <c r="A9" s="200"/>
      <c r="B9" s="197" t="s">
        <v>212</v>
      </c>
      <c r="C9" s="198"/>
      <c r="D9" s="199" t="s">
        <v>239</v>
      </c>
      <c r="E9" s="362">
        <f>SUM(E10+E36+E151)</f>
        <v>598771</v>
      </c>
      <c r="F9" s="362">
        <f>SUM(F10+F36+F151)</f>
        <v>0</v>
      </c>
      <c r="G9" s="362">
        <f>SUM(G10+G36+G151)</f>
        <v>337553.29000000004</v>
      </c>
      <c r="H9" s="379">
        <f>SUM(G9/E9*100)</f>
        <v>56.374355137439856</v>
      </c>
    </row>
    <row r="10" spans="1:9" ht="26.45" customHeight="1" x14ac:dyDescent="0.25">
      <c r="A10" s="481" t="s">
        <v>62</v>
      </c>
      <c r="B10" s="481"/>
      <c r="C10" s="481"/>
      <c r="D10" s="188" t="s">
        <v>63</v>
      </c>
      <c r="E10" s="363">
        <f>SUM(E11)</f>
        <v>22433</v>
      </c>
      <c r="F10" s="363">
        <f>SUM(F11)</f>
        <v>0</v>
      </c>
      <c r="G10" s="363">
        <f>SUM(G11)</f>
        <v>11315</v>
      </c>
      <c r="H10" s="380">
        <f>SUM(G10/E10*100)</f>
        <v>50.439085276155659</v>
      </c>
    </row>
    <row r="11" spans="1:9" ht="26.45" customHeight="1" x14ac:dyDescent="0.25">
      <c r="A11" s="482" t="s">
        <v>64</v>
      </c>
      <c r="B11" s="482"/>
      <c r="C11" s="482"/>
      <c r="D11" s="58" t="s">
        <v>65</v>
      </c>
      <c r="E11" s="364">
        <f>SUM(E12+E24)</f>
        <v>22433</v>
      </c>
      <c r="F11" s="364">
        <f>SUM(F12+F24)</f>
        <v>0</v>
      </c>
      <c r="G11" s="364">
        <f>SUM(G12+G24)</f>
        <v>11315</v>
      </c>
      <c r="H11" s="381">
        <f>SUM(G11/E11*100)</f>
        <v>50.439085276155659</v>
      </c>
    </row>
    <row r="12" spans="1:9" ht="14.45" customHeight="1" x14ac:dyDescent="0.25">
      <c r="A12" s="480" t="s">
        <v>66</v>
      </c>
      <c r="B12" s="480"/>
      <c r="C12" s="480"/>
      <c r="D12" s="223" t="s">
        <v>67</v>
      </c>
      <c r="E12" s="365">
        <f>SUM(E13)</f>
        <v>12210</v>
      </c>
      <c r="F12" s="365">
        <f>SUM(F13)</f>
        <v>0</v>
      </c>
      <c r="G12" s="365">
        <f>SUM(G13)</f>
        <v>6158.73</v>
      </c>
      <c r="H12" s="381">
        <f t="shared" ref="H12:H79" si="0">SUM(G12/E12*100)</f>
        <v>50.44004914004914</v>
      </c>
    </row>
    <row r="13" spans="1:9" x14ac:dyDescent="0.25">
      <c r="A13" s="476">
        <v>3</v>
      </c>
      <c r="B13" s="476"/>
      <c r="C13" s="476"/>
      <c r="D13" s="193" t="s">
        <v>7</v>
      </c>
      <c r="E13" s="366">
        <f>SUM(E14+E21)</f>
        <v>12210</v>
      </c>
      <c r="F13" s="366">
        <f>SUM(F14+F21)</f>
        <v>0</v>
      </c>
      <c r="G13" s="366">
        <f>SUM(G14+G21)</f>
        <v>6158.73</v>
      </c>
      <c r="H13" s="381">
        <f t="shared" si="0"/>
        <v>50.44004914004914</v>
      </c>
    </row>
    <row r="14" spans="1:9" x14ac:dyDescent="0.25">
      <c r="A14" s="469">
        <v>31</v>
      </c>
      <c r="B14" s="470"/>
      <c r="C14" s="471"/>
      <c r="D14" s="172" t="s">
        <v>8</v>
      </c>
      <c r="E14" s="331">
        <f>SUM(E15+E17+E19)</f>
        <v>12177</v>
      </c>
      <c r="F14" s="331">
        <f>SUM(F15+F17+F19)</f>
        <v>0</v>
      </c>
      <c r="G14" s="331">
        <f>SUM(G15+G17+G19)</f>
        <v>6142.4</v>
      </c>
      <c r="H14" s="381">
        <f t="shared" si="0"/>
        <v>50.442637759710927</v>
      </c>
    </row>
    <row r="15" spans="1:9" x14ac:dyDescent="0.25">
      <c r="A15" s="211">
        <v>311</v>
      </c>
      <c r="B15" s="212"/>
      <c r="C15" s="205"/>
      <c r="D15" s="205" t="s">
        <v>209</v>
      </c>
      <c r="E15" s="332">
        <v>9798</v>
      </c>
      <c r="F15" s="332">
        <f>SUM(F16)</f>
        <v>0</v>
      </c>
      <c r="G15" s="332">
        <f>SUM(G16)</f>
        <v>4898.7</v>
      </c>
      <c r="H15" s="381">
        <f t="shared" si="0"/>
        <v>49.99693815064299</v>
      </c>
    </row>
    <row r="16" spans="1:9" x14ac:dyDescent="0.25">
      <c r="A16" s="213">
        <v>3111</v>
      </c>
      <c r="B16" s="98"/>
      <c r="C16" s="206"/>
      <c r="D16" s="206" t="s">
        <v>154</v>
      </c>
      <c r="E16" s="333"/>
      <c r="F16" s="333"/>
      <c r="G16" s="333">
        <v>4898.7</v>
      </c>
      <c r="H16" s="381" t="e">
        <f t="shared" si="0"/>
        <v>#DIV/0!</v>
      </c>
    </row>
    <row r="17" spans="1:8" x14ac:dyDescent="0.25">
      <c r="A17" s="211">
        <v>312</v>
      </c>
      <c r="B17" s="212"/>
      <c r="C17" s="205"/>
      <c r="D17" s="205" t="s">
        <v>156</v>
      </c>
      <c r="E17" s="332">
        <v>762</v>
      </c>
      <c r="F17" s="332">
        <f>SUM(F18)</f>
        <v>0</v>
      </c>
      <c r="G17" s="332">
        <f>SUM(G18)</f>
        <v>435.44</v>
      </c>
      <c r="H17" s="381">
        <f t="shared" si="0"/>
        <v>57.14435695538058</v>
      </c>
    </row>
    <row r="18" spans="1:8" x14ac:dyDescent="0.25">
      <c r="A18" s="213">
        <v>3121</v>
      </c>
      <c r="B18" s="98"/>
      <c r="C18" s="206"/>
      <c r="D18" s="206" t="s">
        <v>156</v>
      </c>
      <c r="E18" s="333"/>
      <c r="F18" s="333"/>
      <c r="G18" s="333">
        <v>435.44</v>
      </c>
      <c r="H18" s="381" t="e">
        <f t="shared" si="0"/>
        <v>#DIV/0!</v>
      </c>
    </row>
    <row r="19" spans="1:8" x14ac:dyDescent="0.25">
      <c r="A19" s="211">
        <v>313</v>
      </c>
      <c r="B19" s="212"/>
      <c r="C19" s="205"/>
      <c r="D19" s="205" t="s">
        <v>157</v>
      </c>
      <c r="E19" s="332">
        <v>1617</v>
      </c>
      <c r="F19" s="332">
        <f>SUM(F20)</f>
        <v>0</v>
      </c>
      <c r="G19" s="332">
        <f>SUM(G20)</f>
        <v>808.26</v>
      </c>
      <c r="H19" s="381">
        <f t="shared" si="0"/>
        <v>49.985157699443413</v>
      </c>
    </row>
    <row r="20" spans="1:8" ht="25.5" x14ac:dyDescent="0.25">
      <c r="A20" s="213">
        <v>3132</v>
      </c>
      <c r="B20" s="98"/>
      <c r="C20" s="206"/>
      <c r="D20" s="206" t="s">
        <v>210</v>
      </c>
      <c r="E20" s="333"/>
      <c r="F20" s="333"/>
      <c r="G20" s="333">
        <v>808.26</v>
      </c>
      <c r="H20" s="381" t="e">
        <f t="shared" si="0"/>
        <v>#DIV/0!</v>
      </c>
    </row>
    <row r="21" spans="1:8" x14ac:dyDescent="0.25">
      <c r="A21" s="469">
        <v>32</v>
      </c>
      <c r="B21" s="470"/>
      <c r="C21" s="471"/>
      <c r="D21" s="172" t="s">
        <v>16</v>
      </c>
      <c r="E21" s="331">
        <f t="shared" ref="E21:G22" si="1">SUM(E22)</f>
        <v>33</v>
      </c>
      <c r="F21" s="331">
        <f t="shared" si="1"/>
        <v>0</v>
      </c>
      <c r="G21" s="331">
        <f t="shared" si="1"/>
        <v>16.329999999999998</v>
      </c>
      <c r="H21" s="381">
        <f t="shared" si="0"/>
        <v>49.484848484848484</v>
      </c>
    </row>
    <row r="22" spans="1:8" x14ac:dyDescent="0.25">
      <c r="A22" s="211">
        <v>321</v>
      </c>
      <c r="B22" s="212"/>
      <c r="C22" s="205"/>
      <c r="D22" s="205" t="s">
        <v>160</v>
      </c>
      <c r="E22" s="332">
        <v>33</v>
      </c>
      <c r="F22" s="332">
        <f t="shared" si="1"/>
        <v>0</v>
      </c>
      <c r="G22" s="332">
        <f t="shared" si="1"/>
        <v>16.329999999999998</v>
      </c>
      <c r="H22" s="381">
        <f t="shared" si="0"/>
        <v>49.484848484848484</v>
      </c>
    </row>
    <row r="23" spans="1:8" x14ac:dyDescent="0.25">
      <c r="A23" s="213">
        <v>3211</v>
      </c>
      <c r="B23" s="98"/>
      <c r="C23" s="206"/>
      <c r="D23" s="206" t="s">
        <v>161</v>
      </c>
      <c r="E23" s="333"/>
      <c r="F23" s="333"/>
      <c r="G23" s="333">
        <v>16.329999999999998</v>
      </c>
      <c r="H23" s="381" t="e">
        <f t="shared" si="0"/>
        <v>#DIV/0!</v>
      </c>
    </row>
    <row r="24" spans="1:8" x14ac:dyDescent="0.25">
      <c r="A24" s="224" t="s">
        <v>68</v>
      </c>
      <c r="B24" s="225"/>
      <c r="C24" s="225"/>
      <c r="D24" s="226" t="s">
        <v>69</v>
      </c>
      <c r="E24" s="367">
        <f t="shared" ref="E24:G25" si="2">SUM(E25)</f>
        <v>10223</v>
      </c>
      <c r="F24" s="367">
        <f t="shared" si="2"/>
        <v>0</v>
      </c>
      <c r="G24" s="367">
        <f t="shared" si="2"/>
        <v>5156.2700000000004</v>
      </c>
      <c r="H24" s="381">
        <f t="shared" si="0"/>
        <v>50.437934070233794</v>
      </c>
    </row>
    <row r="25" spans="1:8" s="190" customFormat="1" x14ac:dyDescent="0.25">
      <c r="A25" s="323">
        <v>3</v>
      </c>
      <c r="B25" s="261"/>
      <c r="C25" s="256"/>
      <c r="D25" s="256" t="s">
        <v>7</v>
      </c>
      <c r="E25" s="366">
        <f>SUM(E26+E33)</f>
        <v>10223</v>
      </c>
      <c r="F25" s="366">
        <f t="shared" si="2"/>
        <v>0</v>
      </c>
      <c r="G25" s="366">
        <f>SUM(G26+G33)</f>
        <v>5156.2700000000004</v>
      </c>
      <c r="H25" s="381">
        <f t="shared" si="0"/>
        <v>50.437934070233794</v>
      </c>
    </row>
    <row r="26" spans="1:8" x14ac:dyDescent="0.25">
      <c r="A26" s="217">
        <v>31</v>
      </c>
      <c r="B26" s="281"/>
      <c r="C26" s="172"/>
      <c r="D26" s="172" t="s">
        <v>8</v>
      </c>
      <c r="E26" s="331">
        <f>SUM(E27+E29+E31)</f>
        <v>10195</v>
      </c>
      <c r="F26" s="331">
        <f>SUM(F27+F29+F31)</f>
        <v>0</v>
      </c>
      <c r="G26" s="331">
        <f>SUM(G27+G29+G31)</f>
        <v>5142.6000000000004</v>
      </c>
      <c r="H26" s="381">
        <f t="shared" si="0"/>
        <v>50.442373712604216</v>
      </c>
    </row>
    <row r="27" spans="1:8" x14ac:dyDescent="0.25">
      <c r="A27" s="211">
        <v>311</v>
      </c>
      <c r="B27" s="212"/>
      <c r="C27" s="205"/>
      <c r="D27" s="205" t="s">
        <v>209</v>
      </c>
      <c r="E27" s="332">
        <v>8203</v>
      </c>
      <c r="F27" s="332">
        <f>SUM(F28)</f>
        <v>0</v>
      </c>
      <c r="G27" s="332">
        <f>G28</f>
        <v>4101.3</v>
      </c>
      <c r="H27" s="381">
        <f t="shared" si="0"/>
        <v>49.997561867609413</v>
      </c>
    </row>
    <row r="28" spans="1:8" ht="18" customHeight="1" x14ac:dyDescent="0.25">
      <c r="A28" s="213">
        <v>3111</v>
      </c>
      <c r="B28" s="98"/>
      <c r="C28" s="206"/>
      <c r="D28" s="206" t="s">
        <v>154</v>
      </c>
      <c r="E28" s="333"/>
      <c r="F28" s="333"/>
      <c r="G28" s="333">
        <v>4101.3</v>
      </c>
      <c r="H28" s="381" t="e">
        <f t="shared" si="0"/>
        <v>#DIV/0!</v>
      </c>
    </row>
    <row r="29" spans="1:8" ht="18.600000000000001" customHeight="1" x14ac:dyDescent="0.25">
      <c r="A29" s="211">
        <v>312</v>
      </c>
      <c r="B29" s="212"/>
      <c r="C29" s="205"/>
      <c r="D29" s="205" t="s">
        <v>156</v>
      </c>
      <c r="E29" s="332">
        <v>638</v>
      </c>
      <c r="F29" s="332">
        <f>SUM(F30)</f>
        <v>0</v>
      </c>
      <c r="G29" s="332">
        <f>SUM(G30)</f>
        <v>364.56</v>
      </c>
      <c r="H29" s="381">
        <f t="shared" si="0"/>
        <v>57.141065830721004</v>
      </c>
    </row>
    <row r="30" spans="1:8" ht="15" customHeight="1" x14ac:dyDescent="0.25">
      <c r="A30" s="213">
        <v>3121</v>
      </c>
      <c r="B30" s="98"/>
      <c r="C30" s="206"/>
      <c r="D30" s="206" t="s">
        <v>156</v>
      </c>
      <c r="E30" s="333"/>
      <c r="F30" s="333"/>
      <c r="G30" s="333">
        <v>364.56</v>
      </c>
      <c r="H30" s="381" t="e">
        <f t="shared" si="0"/>
        <v>#DIV/0!</v>
      </c>
    </row>
    <row r="31" spans="1:8" x14ac:dyDescent="0.25">
      <c r="A31" s="211">
        <v>313</v>
      </c>
      <c r="B31" s="212"/>
      <c r="C31" s="205"/>
      <c r="D31" s="205" t="s">
        <v>157</v>
      </c>
      <c r="E31" s="377">
        <v>1354</v>
      </c>
      <c r="F31" s="332">
        <f>SUM(F32)</f>
        <v>0</v>
      </c>
      <c r="G31" s="332">
        <f>SUM(G32)</f>
        <v>676.74</v>
      </c>
      <c r="H31" s="381">
        <f t="shared" si="0"/>
        <v>49.980797636632204</v>
      </c>
    </row>
    <row r="32" spans="1:8" ht="24" customHeight="1" x14ac:dyDescent="0.25">
      <c r="A32" s="213">
        <v>3132</v>
      </c>
      <c r="B32" s="98"/>
      <c r="C32" s="206"/>
      <c r="D32" s="206" t="s">
        <v>210</v>
      </c>
      <c r="E32" s="333"/>
      <c r="F32" s="333"/>
      <c r="G32" s="333">
        <v>676.74</v>
      </c>
      <c r="H32" s="381" t="e">
        <f t="shared" si="0"/>
        <v>#DIV/0!</v>
      </c>
    </row>
    <row r="33" spans="1:8" s="420" customFormat="1" ht="24" customHeight="1" x14ac:dyDescent="0.25">
      <c r="A33" s="433">
        <v>32</v>
      </c>
      <c r="B33" s="434"/>
      <c r="C33" s="435"/>
      <c r="D33" s="417" t="s">
        <v>16</v>
      </c>
      <c r="E33" s="418">
        <f>SUM(E34)</f>
        <v>28</v>
      </c>
      <c r="F33" s="418"/>
      <c r="G33" s="418">
        <f>SUM(G34)</f>
        <v>13.67</v>
      </c>
      <c r="H33" s="419">
        <f t="shared" si="0"/>
        <v>48.821428571428569</v>
      </c>
    </row>
    <row r="34" spans="1:8" s="413" customFormat="1" ht="24" customHeight="1" x14ac:dyDescent="0.25">
      <c r="A34" s="430">
        <v>321</v>
      </c>
      <c r="B34" s="431"/>
      <c r="C34" s="432"/>
      <c r="D34" s="410" t="s">
        <v>160</v>
      </c>
      <c r="E34" s="411">
        <v>28</v>
      </c>
      <c r="F34" s="411"/>
      <c r="G34" s="411">
        <f>SUM(G35)</f>
        <v>13.67</v>
      </c>
      <c r="H34" s="412">
        <f t="shared" si="0"/>
        <v>48.821428571428569</v>
      </c>
    </row>
    <row r="35" spans="1:8" ht="24" customHeight="1" x14ac:dyDescent="0.25">
      <c r="A35" s="407">
        <v>3211</v>
      </c>
      <c r="B35" s="408"/>
      <c r="C35" s="409"/>
      <c r="D35" s="206" t="s">
        <v>161</v>
      </c>
      <c r="E35" s="333"/>
      <c r="F35" s="333"/>
      <c r="G35" s="333">
        <v>13.67</v>
      </c>
      <c r="H35" s="381" t="e">
        <f t="shared" si="0"/>
        <v>#DIV/0!</v>
      </c>
    </row>
    <row r="36" spans="1:8" ht="25.5" x14ac:dyDescent="0.25">
      <c r="A36" s="481" t="s">
        <v>70</v>
      </c>
      <c r="B36" s="481"/>
      <c r="C36" s="481"/>
      <c r="D36" s="188" t="s">
        <v>71</v>
      </c>
      <c r="E36" s="329">
        <f>SUM(E37+E136+E143)</f>
        <v>561337</v>
      </c>
      <c r="F36" s="329">
        <f>SUM(F37+F136+F143+F274)</f>
        <v>0</v>
      </c>
      <c r="G36" s="329">
        <f>SUM(G37+G136+G143)</f>
        <v>323401.55000000005</v>
      </c>
      <c r="H36" s="381">
        <f t="shared" si="0"/>
        <v>57.612726401430884</v>
      </c>
    </row>
    <row r="37" spans="1:8" ht="38.25" x14ac:dyDescent="0.25">
      <c r="A37" s="473" t="s">
        <v>72</v>
      </c>
      <c r="B37" s="473"/>
      <c r="C37" s="473"/>
      <c r="D37" s="58" t="s">
        <v>73</v>
      </c>
      <c r="E37" s="326">
        <f>SUM(E38+E72+E76+E116)</f>
        <v>536737</v>
      </c>
      <c r="F37" s="326">
        <f>SUM(F38+F76+F116)</f>
        <v>0</v>
      </c>
      <c r="G37" s="326">
        <f>SUM(G38+G76+G116)</f>
        <v>319967.21000000002</v>
      </c>
      <c r="H37" s="381">
        <f t="shared" si="0"/>
        <v>59.613406565971793</v>
      </c>
    </row>
    <row r="38" spans="1:8" ht="18.600000000000001" customHeight="1" x14ac:dyDescent="0.25">
      <c r="A38" s="472" t="s">
        <v>74</v>
      </c>
      <c r="B38" s="472"/>
      <c r="C38" s="472"/>
      <c r="D38" s="252" t="s">
        <v>76</v>
      </c>
      <c r="E38" s="365">
        <f>SUM(E39)</f>
        <v>22480</v>
      </c>
      <c r="F38" s="365">
        <f>SUM(F39)</f>
        <v>0</v>
      </c>
      <c r="G38" s="365">
        <f>SUM(G39)</f>
        <v>14575.000000000002</v>
      </c>
      <c r="H38" s="381">
        <f t="shared" si="0"/>
        <v>64.835409252669052</v>
      </c>
    </row>
    <row r="39" spans="1:8" ht="18.600000000000001" customHeight="1" x14ac:dyDescent="0.25">
      <c r="A39" s="474">
        <v>3</v>
      </c>
      <c r="B39" s="474"/>
      <c r="C39" s="474"/>
      <c r="D39" s="193" t="s">
        <v>7</v>
      </c>
      <c r="E39" s="366">
        <f>SUM(E40+E68)</f>
        <v>22480</v>
      </c>
      <c r="F39" s="366">
        <f>SUM(F40+F68)</f>
        <v>0</v>
      </c>
      <c r="G39" s="366">
        <f>SUM(G40+G68)</f>
        <v>14575.000000000002</v>
      </c>
      <c r="H39" s="381">
        <f t="shared" si="0"/>
        <v>64.835409252669052</v>
      </c>
    </row>
    <row r="40" spans="1:8" ht="18.600000000000001" customHeight="1" x14ac:dyDescent="0.25">
      <c r="A40" s="475">
        <v>32</v>
      </c>
      <c r="B40" s="475"/>
      <c r="C40" s="475"/>
      <c r="D40" s="191" t="s">
        <v>16</v>
      </c>
      <c r="E40" s="331">
        <f>SUM(E41+E44+E51+E61)</f>
        <v>21580</v>
      </c>
      <c r="F40" s="331">
        <f>SUM(F41+F44+F51+F61)</f>
        <v>0</v>
      </c>
      <c r="G40" s="331">
        <f>SUM(G41+G44+G51+G61)</f>
        <v>14259.350000000002</v>
      </c>
      <c r="H40" s="381">
        <f t="shared" si="0"/>
        <v>66.076691380908258</v>
      </c>
    </row>
    <row r="41" spans="1:8" ht="18.600000000000001" customHeight="1" x14ac:dyDescent="0.25">
      <c r="A41" s="221">
        <v>321</v>
      </c>
      <c r="B41" s="222"/>
      <c r="C41" s="214"/>
      <c r="D41" s="205" t="s">
        <v>160</v>
      </c>
      <c r="E41" s="332">
        <v>980</v>
      </c>
      <c r="F41" s="332">
        <f>SUM(F42:F43)</f>
        <v>0</v>
      </c>
      <c r="G41" s="332">
        <f>SUM(G42:G43)</f>
        <v>300</v>
      </c>
      <c r="H41" s="381">
        <f t="shared" si="0"/>
        <v>30.612244897959183</v>
      </c>
    </row>
    <row r="42" spans="1:8" ht="18.600000000000001" customHeight="1" x14ac:dyDescent="0.25">
      <c r="A42" s="218">
        <v>3211</v>
      </c>
      <c r="B42" s="219"/>
      <c r="C42" s="220"/>
      <c r="D42" s="206" t="s">
        <v>161</v>
      </c>
      <c r="E42" s="333"/>
      <c r="F42" s="333"/>
      <c r="G42" s="333">
        <v>300</v>
      </c>
      <c r="H42" s="381" t="e">
        <f t="shared" si="0"/>
        <v>#DIV/0!</v>
      </c>
    </row>
    <row r="43" spans="1:8" ht="18.600000000000001" customHeight="1" x14ac:dyDescent="0.25">
      <c r="A43" s="218">
        <v>3213</v>
      </c>
      <c r="B43" s="219"/>
      <c r="C43" s="220"/>
      <c r="D43" s="206" t="s">
        <v>213</v>
      </c>
      <c r="E43" s="333"/>
      <c r="F43" s="333"/>
      <c r="G43" s="333"/>
      <c r="H43" s="381" t="e">
        <f t="shared" si="0"/>
        <v>#DIV/0!</v>
      </c>
    </row>
    <row r="44" spans="1:8" ht="38.25" customHeight="1" x14ac:dyDescent="0.25">
      <c r="A44" s="221">
        <v>322</v>
      </c>
      <c r="B44" s="222"/>
      <c r="C44" s="214"/>
      <c r="D44" s="205" t="s">
        <v>214</v>
      </c>
      <c r="E44" s="332">
        <v>5900</v>
      </c>
      <c r="F44" s="332">
        <f>SUM(F45:F50)</f>
        <v>0</v>
      </c>
      <c r="G44" s="332">
        <f>SUM(G45:G50)</f>
        <v>3009.21</v>
      </c>
      <c r="H44" s="381">
        <f t="shared" si="0"/>
        <v>51.003559322033901</v>
      </c>
    </row>
    <row r="45" spans="1:8" ht="19.899999999999999" customHeight="1" x14ac:dyDescent="0.25">
      <c r="A45" s="218">
        <v>3221</v>
      </c>
      <c r="B45" s="219"/>
      <c r="C45" s="220"/>
      <c r="D45" s="206" t="s">
        <v>215</v>
      </c>
      <c r="E45" s="333"/>
      <c r="F45" s="333"/>
      <c r="G45" s="333">
        <v>548</v>
      </c>
      <c r="H45" s="381" t="e">
        <f t="shared" si="0"/>
        <v>#DIV/0!</v>
      </c>
    </row>
    <row r="46" spans="1:8" x14ac:dyDescent="0.25">
      <c r="A46" s="218">
        <v>3222</v>
      </c>
      <c r="B46" s="219"/>
      <c r="C46" s="220"/>
      <c r="D46" s="206" t="s">
        <v>166</v>
      </c>
      <c r="E46" s="333"/>
      <c r="F46" s="333"/>
      <c r="G46" s="333">
        <v>0</v>
      </c>
      <c r="H46" s="381" t="e">
        <f t="shared" si="0"/>
        <v>#DIV/0!</v>
      </c>
    </row>
    <row r="47" spans="1:8" ht="33" customHeight="1" x14ac:dyDescent="0.25">
      <c r="A47" s="218">
        <v>3223</v>
      </c>
      <c r="B47" s="219"/>
      <c r="C47" s="220"/>
      <c r="D47" s="206" t="s">
        <v>167</v>
      </c>
      <c r="E47" s="333"/>
      <c r="F47" s="333"/>
      <c r="G47" s="333">
        <v>2365.21</v>
      </c>
      <c r="H47" s="381" t="e">
        <f t="shared" si="0"/>
        <v>#DIV/0!</v>
      </c>
    </row>
    <row r="48" spans="1:8" ht="33" customHeight="1" x14ac:dyDescent="0.25">
      <c r="A48" s="218">
        <v>3224</v>
      </c>
      <c r="B48" s="219"/>
      <c r="C48" s="220"/>
      <c r="D48" s="206" t="s">
        <v>168</v>
      </c>
      <c r="E48" s="333"/>
      <c r="F48" s="333"/>
      <c r="G48" s="333">
        <v>96</v>
      </c>
      <c r="H48" s="381" t="e">
        <f t="shared" si="0"/>
        <v>#DIV/0!</v>
      </c>
    </row>
    <row r="49" spans="1:8" ht="14.45" customHeight="1" x14ac:dyDescent="0.25">
      <c r="A49" s="218">
        <v>3225</v>
      </c>
      <c r="B49" s="219"/>
      <c r="C49" s="220"/>
      <c r="D49" s="206" t="s">
        <v>216</v>
      </c>
      <c r="E49" s="333"/>
      <c r="F49" s="333"/>
      <c r="G49" s="333">
        <v>0</v>
      </c>
      <c r="H49" s="381" t="e">
        <f t="shared" si="0"/>
        <v>#DIV/0!</v>
      </c>
    </row>
    <row r="50" spans="1:8" ht="26.45" customHeight="1" x14ac:dyDescent="0.25">
      <c r="A50" s="218">
        <v>3227</v>
      </c>
      <c r="B50" s="219"/>
      <c r="C50" s="220"/>
      <c r="D50" s="206" t="s">
        <v>170</v>
      </c>
      <c r="E50" s="333"/>
      <c r="F50" s="333"/>
      <c r="G50" s="333">
        <v>0</v>
      </c>
      <c r="H50" s="381" t="e">
        <f t="shared" si="0"/>
        <v>#DIV/0!</v>
      </c>
    </row>
    <row r="51" spans="1:8" ht="14.45" customHeight="1" x14ac:dyDescent="0.25">
      <c r="A51" s="249">
        <v>323</v>
      </c>
      <c r="B51" s="250"/>
      <c r="C51" s="251"/>
      <c r="D51" s="205" t="s">
        <v>171</v>
      </c>
      <c r="E51" s="332">
        <v>14300</v>
      </c>
      <c r="F51" s="332">
        <f>SUM(F52:F60)</f>
        <v>0</v>
      </c>
      <c r="G51" s="332">
        <f>SUM(G52:G60)</f>
        <v>10769.460000000001</v>
      </c>
      <c r="H51" s="381">
        <f t="shared" si="0"/>
        <v>75.310909090909092</v>
      </c>
    </row>
    <row r="52" spans="1:8" ht="23.45" customHeight="1" x14ac:dyDescent="0.25">
      <c r="A52" s="236">
        <v>3231</v>
      </c>
      <c r="B52" s="207"/>
      <c r="C52" s="237"/>
      <c r="D52" s="235" t="s">
        <v>218</v>
      </c>
      <c r="E52" s="333"/>
      <c r="F52" s="333"/>
      <c r="G52" s="333">
        <v>8565.0400000000009</v>
      </c>
      <c r="H52" s="381" t="e">
        <f t="shared" si="0"/>
        <v>#DIV/0!</v>
      </c>
    </row>
    <row r="53" spans="1:8" ht="14.45" customHeight="1" x14ac:dyDescent="0.25">
      <c r="A53" s="218">
        <v>3232</v>
      </c>
      <c r="B53" s="219"/>
      <c r="C53" s="220"/>
      <c r="D53" s="206" t="s">
        <v>173</v>
      </c>
      <c r="E53" s="333"/>
      <c r="F53" s="333"/>
      <c r="G53" s="333">
        <v>493.38</v>
      </c>
      <c r="H53" s="381" t="e">
        <f t="shared" si="0"/>
        <v>#DIV/0!</v>
      </c>
    </row>
    <row r="54" spans="1:8" x14ac:dyDescent="0.25">
      <c r="A54" s="218">
        <v>3233</v>
      </c>
      <c r="B54" s="219"/>
      <c r="C54" s="220"/>
      <c r="D54" s="206" t="s">
        <v>219</v>
      </c>
      <c r="E54" s="333"/>
      <c r="F54" s="333"/>
      <c r="G54" s="333">
        <v>0</v>
      </c>
      <c r="H54" s="381" t="e">
        <f t="shared" si="0"/>
        <v>#DIV/0!</v>
      </c>
    </row>
    <row r="55" spans="1:8" ht="32.450000000000003" customHeight="1" x14ac:dyDescent="0.25">
      <c r="A55" s="218">
        <v>3234</v>
      </c>
      <c r="B55" s="219"/>
      <c r="C55" s="220"/>
      <c r="D55" s="206" t="s">
        <v>174</v>
      </c>
      <c r="E55" s="333"/>
      <c r="F55" s="333"/>
      <c r="G55" s="333">
        <v>403.35</v>
      </c>
      <c r="H55" s="381" t="e">
        <f t="shared" si="0"/>
        <v>#DIV/0!</v>
      </c>
    </row>
    <row r="56" spans="1:8" ht="32.450000000000003" customHeight="1" x14ac:dyDescent="0.25">
      <c r="A56" s="218">
        <v>3235</v>
      </c>
      <c r="B56" s="219"/>
      <c r="C56" s="220"/>
      <c r="D56" s="206" t="s">
        <v>175</v>
      </c>
      <c r="E56" s="333"/>
      <c r="F56" s="333"/>
      <c r="G56" s="333">
        <v>0</v>
      </c>
      <c r="H56" s="381" t="e">
        <f t="shared" si="0"/>
        <v>#DIV/0!</v>
      </c>
    </row>
    <row r="57" spans="1:8" ht="26.45" customHeight="1" x14ac:dyDescent="0.25">
      <c r="A57" s="218">
        <v>3236</v>
      </c>
      <c r="B57" s="219"/>
      <c r="C57" s="220"/>
      <c r="D57" s="134" t="s">
        <v>220</v>
      </c>
      <c r="E57" s="333"/>
      <c r="F57" s="333"/>
      <c r="G57" s="333">
        <v>0</v>
      </c>
      <c r="H57" s="381" t="e">
        <f t="shared" si="0"/>
        <v>#DIV/0!</v>
      </c>
    </row>
    <row r="58" spans="1:8" ht="14.45" customHeight="1" x14ac:dyDescent="0.25">
      <c r="A58" s="218">
        <v>3237</v>
      </c>
      <c r="B58" s="219"/>
      <c r="C58" s="220"/>
      <c r="D58" s="134" t="s">
        <v>221</v>
      </c>
      <c r="E58" s="333"/>
      <c r="F58" s="333"/>
      <c r="G58" s="333">
        <v>0</v>
      </c>
      <c r="H58" s="381" t="e">
        <f t="shared" si="0"/>
        <v>#DIV/0!</v>
      </c>
    </row>
    <row r="59" spans="1:8" ht="14.45" customHeight="1" x14ac:dyDescent="0.25">
      <c r="A59" s="218">
        <v>3238</v>
      </c>
      <c r="B59" s="219"/>
      <c r="C59" s="220"/>
      <c r="D59" s="134" t="s">
        <v>178</v>
      </c>
      <c r="E59" s="333"/>
      <c r="F59" s="333"/>
      <c r="G59" s="333">
        <v>1197.69</v>
      </c>
      <c r="H59" s="381" t="e">
        <f t="shared" si="0"/>
        <v>#DIV/0!</v>
      </c>
    </row>
    <row r="60" spans="1:8" ht="14.45" customHeight="1" x14ac:dyDescent="0.25">
      <c r="A60" s="218">
        <v>3239</v>
      </c>
      <c r="B60" s="219"/>
      <c r="C60" s="220"/>
      <c r="D60" s="134" t="s">
        <v>179</v>
      </c>
      <c r="E60" s="333"/>
      <c r="F60" s="333"/>
      <c r="G60" s="333">
        <v>110</v>
      </c>
      <c r="H60" s="381" t="e">
        <f t="shared" si="0"/>
        <v>#DIV/0!</v>
      </c>
    </row>
    <row r="61" spans="1:8" ht="25.5" x14ac:dyDescent="0.25">
      <c r="A61" s="241">
        <v>329</v>
      </c>
      <c r="B61" s="242"/>
      <c r="C61" s="243"/>
      <c r="D61" s="244" t="s">
        <v>180</v>
      </c>
      <c r="E61" s="368">
        <v>400</v>
      </c>
      <c r="F61" s="368">
        <f>SUM(F62:F67)</f>
        <v>0</v>
      </c>
      <c r="G61" s="368">
        <f>SUM(G62:G67)</f>
        <v>180.68</v>
      </c>
      <c r="H61" s="381">
        <f t="shared" si="0"/>
        <v>45.17</v>
      </c>
    </row>
    <row r="62" spans="1:8" ht="14.45" customHeight="1" x14ac:dyDescent="0.25">
      <c r="A62" s="238">
        <v>3292</v>
      </c>
      <c r="B62" s="239"/>
      <c r="C62" s="240"/>
      <c r="D62" s="34" t="s">
        <v>182</v>
      </c>
      <c r="E62" s="369"/>
      <c r="F62" s="369"/>
      <c r="G62" s="369">
        <v>0</v>
      </c>
      <c r="H62" s="381" t="e">
        <f t="shared" si="0"/>
        <v>#DIV/0!</v>
      </c>
    </row>
    <row r="63" spans="1:8" ht="14.45" customHeight="1" x14ac:dyDescent="0.25">
      <c r="A63" s="238">
        <v>3293</v>
      </c>
      <c r="B63" s="239"/>
      <c r="C63" s="240"/>
      <c r="D63" s="34" t="s">
        <v>183</v>
      </c>
      <c r="E63" s="369"/>
      <c r="F63" s="369"/>
      <c r="G63" s="369">
        <v>0</v>
      </c>
      <c r="H63" s="381" t="e">
        <f t="shared" si="0"/>
        <v>#DIV/0!</v>
      </c>
    </row>
    <row r="64" spans="1:8" ht="21.6" customHeight="1" x14ac:dyDescent="0.25">
      <c r="A64" s="238">
        <v>3294</v>
      </c>
      <c r="B64" s="239"/>
      <c r="C64" s="240"/>
      <c r="D64" s="34" t="s">
        <v>222</v>
      </c>
      <c r="E64" s="369"/>
      <c r="F64" s="369"/>
      <c r="G64" s="369">
        <v>125</v>
      </c>
      <c r="H64" s="381" t="e">
        <f t="shared" si="0"/>
        <v>#DIV/0!</v>
      </c>
    </row>
    <row r="65" spans="1:9" ht="18.600000000000001" customHeight="1" x14ac:dyDescent="0.25">
      <c r="A65" s="238">
        <v>3295</v>
      </c>
      <c r="B65" s="239"/>
      <c r="C65" s="240"/>
      <c r="D65" s="34" t="s">
        <v>185</v>
      </c>
      <c r="E65" s="369"/>
      <c r="F65" s="369"/>
      <c r="G65" s="369">
        <v>0</v>
      </c>
      <c r="H65" s="381" t="e">
        <f t="shared" si="0"/>
        <v>#DIV/0!</v>
      </c>
    </row>
    <row r="66" spans="1:9" x14ac:dyDescent="0.25">
      <c r="A66" s="238">
        <v>3296</v>
      </c>
      <c r="B66" s="239"/>
      <c r="C66" s="240"/>
      <c r="D66" s="34" t="s">
        <v>186</v>
      </c>
      <c r="E66" s="369"/>
      <c r="F66" s="369"/>
      <c r="G66" s="369">
        <v>0</v>
      </c>
      <c r="H66" s="381" t="e">
        <f t="shared" si="0"/>
        <v>#DIV/0!</v>
      </c>
    </row>
    <row r="67" spans="1:9" ht="27.6" customHeight="1" x14ac:dyDescent="0.25">
      <c r="A67" s="238">
        <v>3299</v>
      </c>
      <c r="B67" s="239"/>
      <c r="C67" s="240"/>
      <c r="D67" s="34" t="s">
        <v>180</v>
      </c>
      <c r="E67" s="369"/>
      <c r="F67" s="369"/>
      <c r="G67" s="369">
        <v>55.68</v>
      </c>
      <c r="H67" s="381" t="e">
        <f t="shared" si="0"/>
        <v>#DIV/0!</v>
      </c>
      <c r="I67" s="95"/>
    </row>
    <row r="68" spans="1:9" ht="14.45" customHeight="1" x14ac:dyDescent="0.25">
      <c r="A68" s="202">
        <v>34</v>
      </c>
      <c r="B68" s="203"/>
      <c r="C68" s="204"/>
      <c r="D68" s="172" t="s">
        <v>75</v>
      </c>
      <c r="E68" s="331">
        <f>SUM(E69)</f>
        <v>900</v>
      </c>
      <c r="F68" s="331">
        <f>SUM(F69)</f>
        <v>0</v>
      </c>
      <c r="G68" s="331">
        <f>SUM(G69)</f>
        <v>315.64999999999998</v>
      </c>
      <c r="H68" s="381">
        <f t="shared" si="0"/>
        <v>35.072222222222223</v>
      </c>
    </row>
    <row r="69" spans="1:9" ht="26.45" customHeight="1" x14ac:dyDescent="0.25">
      <c r="A69" s="245">
        <v>343</v>
      </c>
      <c r="B69" s="215"/>
      <c r="C69" s="216"/>
      <c r="D69" s="205" t="s">
        <v>204</v>
      </c>
      <c r="E69" s="332">
        <v>900</v>
      </c>
      <c r="F69" s="332">
        <f>SUM(F70+F71)</f>
        <v>0</v>
      </c>
      <c r="G69" s="332">
        <f>SUM(G70+G71)</f>
        <v>315.64999999999998</v>
      </c>
      <c r="H69" s="381">
        <f t="shared" si="0"/>
        <v>35.072222222222223</v>
      </c>
    </row>
    <row r="70" spans="1:9" ht="30.6" customHeight="1" x14ac:dyDescent="0.25">
      <c r="A70" s="246">
        <v>3431</v>
      </c>
      <c r="B70" s="247"/>
      <c r="C70" s="248"/>
      <c r="D70" s="206" t="s">
        <v>187</v>
      </c>
      <c r="E70" s="333"/>
      <c r="F70" s="333"/>
      <c r="G70" s="333">
        <v>315.64999999999998</v>
      </c>
      <c r="H70" s="381" t="e">
        <f t="shared" si="0"/>
        <v>#DIV/0!</v>
      </c>
    </row>
    <row r="71" spans="1:9" ht="31.9" customHeight="1" x14ac:dyDescent="0.25">
      <c r="A71" s="246">
        <v>3433</v>
      </c>
      <c r="B71" s="247"/>
      <c r="C71" s="248"/>
      <c r="D71" s="206" t="s">
        <v>189</v>
      </c>
      <c r="E71" s="333"/>
      <c r="F71" s="333"/>
      <c r="G71" s="333">
        <v>0</v>
      </c>
      <c r="H71" s="381" t="e">
        <f t="shared" si="0"/>
        <v>#DIV/0!</v>
      </c>
    </row>
    <row r="72" spans="1:9" s="422" customFormat="1" ht="31.9" customHeight="1" x14ac:dyDescent="0.25">
      <c r="A72" s="477" t="s">
        <v>66</v>
      </c>
      <c r="B72" s="478"/>
      <c r="C72" s="479"/>
      <c r="D72" s="421" t="s">
        <v>67</v>
      </c>
      <c r="E72" s="378">
        <f>SUM(E73)</f>
        <v>4617</v>
      </c>
      <c r="F72" s="378"/>
      <c r="G72" s="378"/>
      <c r="H72" s="381">
        <f t="shared" si="0"/>
        <v>0</v>
      </c>
    </row>
    <row r="73" spans="1:9" s="420" customFormat="1" ht="31.9" customHeight="1" x14ac:dyDescent="0.25">
      <c r="A73" s="414">
        <v>3</v>
      </c>
      <c r="B73" s="415"/>
      <c r="C73" s="416"/>
      <c r="D73" s="417" t="s">
        <v>7</v>
      </c>
      <c r="E73" s="418">
        <f>SUM(E74)</f>
        <v>4617</v>
      </c>
      <c r="F73" s="418"/>
      <c r="G73" s="418"/>
      <c r="H73" s="419">
        <f t="shared" si="0"/>
        <v>0</v>
      </c>
    </row>
    <row r="74" spans="1:9" ht="31.9" customHeight="1" x14ac:dyDescent="0.25">
      <c r="A74" s="246">
        <v>32</v>
      </c>
      <c r="B74" s="247"/>
      <c r="C74" s="248"/>
      <c r="D74" s="206" t="s">
        <v>16</v>
      </c>
      <c r="E74" s="333">
        <f>SUM(E75)</f>
        <v>4617</v>
      </c>
      <c r="F74" s="333"/>
      <c r="G74" s="333"/>
      <c r="H74" s="381">
        <f t="shared" si="0"/>
        <v>0</v>
      </c>
    </row>
    <row r="75" spans="1:9" ht="31.9" customHeight="1" x14ac:dyDescent="0.25">
      <c r="A75" s="246">
        <v>323</v>
      </c>
      <c r="B75" s="247"/>
      <c r="C75" s="248"/>
      <c r="D75" s="206" t="s">
        <v>171</v>
      </c>
      <c r="E75" s="333">
        <v>4617</v>
      </c>
      <c r="F75" s="333"/>
      <c r="G75" s="333"/>
      <c r="H75" s="381">
        <f t="shared" si="0"/>
        <v>0</v>
      </c>
    </row>
    <row r="76" spans="1:9" ht="31.9" customHeight="1" x14ac:dyDescent="0.25">
      <c r="A76" s="472" t="s">
        <v>77</v>
      </c>
      <c r="B76" s="472"/>
      <c r="C76" s="472"/>
      <c r="D76" s="252" t="s">
        <v>97</v>
      </c>
      <c r="E76" s="365">
        <f>SUM(E77+E109)</f>
        <v>509640</v>
      </c>
      <c r="F76" s="365">
        <f>SUM(F84+F109)</f>
        <v>0</v>
      </c>
      <c r="G76" s="365">
        <f>SUM(G77+G109)</f>
        <v>305392.21000000002</v>
      </c>
      <c r="H76" s="381">
        <f t="shared" si="0"/>
        <v>59.923124166078026</v>
      </c>
    </row>
    <row r="77" spans="1:9" ht="18.600000000000001" customHeight="1" x14ac:dyDescent="0.25">
      <c r="A77" s="476">
        <v>3</v>
      </c>
      <c r="B77" s="476"/>
      <c r="C77" s="476"/>
      <c r="D77" s="193" t="s">
        <v>7</v>
      </c>
      <c r="E77" s="366">
        <f>SUM(E78+E87)</f>
        <v>508140</v>
      </c>
      <c r="F77" s="366">
        <f>SUM(F78+F87)</f>
        <v>0</v>
      </c>
      <c r="G77" s="366">
        <f>SUM(G78+G87+G105)</f>
        <v>305392.21000000002</v>
      </c>
      <c r="H77" s="381">
        <f t="shared" si="0"/>
        <v>60.100013775731099</v>
      </c>
    </row>
    <row r="78" spans="1:9" ht="18.600000000000001" customHeight="1" x14ac:dyDescent="0.25">
      <c r="A78" s="469">
        <v>31</v>
      </c>
      <c r="B78" s="470"/>
      <c r="C78" s="471"/>
      <c r="D78" s="172" t="s">
        <v>8</v>
      </c>
      <c r="E78" s="331">
        <f>SUM(E79+E83+E85)</f>
        <v>479260</v>
      </c>
      <c r="F78" s="331">
        <f>SUM(F79+F91+F95)</f>
        <v>0</v>
      </c>
      <c r="G78" s="331">
        <f>SUM(G79+G83+G85)</f>
        <v>287978.93</v>
      </c>
      <c r="H78" s="381">
        <f t="shared" si="0"/>
        <v>60.08824646329758</v>
      </c>
    </row>
    <row r="79" spans="1:9" ht="18.600000000000001" customHeight="1" x14ac:dyDescent="0.25">
      <c r="A79" s="211">
        <v>311</v>
      </c>
      <c r="B79" s="212"/>
      <c r="C79" s="205"/>
      <c r="D79" s="205" t="s">
        <v>209</v>
      </c>
      <c r="E79" s="332">
        <v>398460</v>
      </c>
      <c r="F79" s="332">
        <f>SUM(F80:F82)</f>
        <v>0</v>
      </c>
      <c r="G79" s="332">
        <f>SUM(G80:G82)</f>
        <v>241097.72999999998</v>
      </c>
      <c r="H79" s="381">
        <f t="shared" si="0"/>
        <v>60.50738593585303</v>
      </c>
    </row>
    <row r="80" spans="1:9" ht="18.600000000000001" customHeight="1" x14ac:dyDescent="0.25">
      <c r="A80" s="213">
        <v>3111</v>
      </c>
      <c r="B80" s="98"/>
      <c r="C80" s="206"/>
      <c r="D80" s="206" t="s">
        <v>154</v>
      </c>
      <c r="E80" s="333"/>
      <c r="F80" s="333"/>
      <c r="G80" s="333">
        <v>215647.4</v>
      </c>
      <c r="H80" s="381" t="e">
        <f t="shared" ref="H80:H153" si="3">SUM(G80/E80*100)</f>
        <v>#DIV/0!</v>
      </c>
    </row>
    <row r="81" spans="1:8" ht="18.600000000000001" customHeight="1" x14ac:dyDescent="0.25">
      <c r="A81" s="213">
        <v>3113</v>
      </c>
      <c r="B81" s="98"/>
      <c r="C81" s="206"/>
      <c r="D81" s="206" t="s">
        <v>155</v>
      </c>
      <c r="E81" s="333"/>
      <c r="F81" s="333"/>
      <c r="G81" s="333">
        <v>1502.91</v>
      </c>
      <c r="H81" s="381" t="e">
        <f t="shared" si="3"/>
        <v>#DIV/0!</v>
      </c>
    </row>
    <row r="82" spans="1:8" ht="18.600000000000001" customHeight="1" x14ac:dyDescent="0.25">
      <c r="A82" s="213">
        <v>3114</v>
      </c>
      <c r="B82" s="98"/>
      <c r="C82" s="206"/>
      <c r="D82" s="206" t="s">
        <v>207</v>
      </c>
      <c r="E82" s="333"/>
      <c r="F82" s="333"/>
      <c r="G82" s="333">
        <v>23947.42</v>
      </c>
      <c r="H82" s="381" t="e">
        <f t="shared" si="3"/>
        <v>#DIV/0!</v>
      </c>
    </row>
    <row r="83" spans="1:8" ht="18.600000000000001" customHeight="1" x14ac:dyDescent="0.25">
      <c r="A83" s="211">
        <v>312</v>
      </c>
      <c r="B83" s="212"/>
      <c r="C83" s="205"/>
      <c r="D83" s="205" t="s">
        <v>156</v>
      </c>
      <c r="E83" s="332">
        <v>14800</v>
      </c>
      <c r="F83" s="332">
        <f>SUM(F84)</f>
        <v>0</v>
      </c>
      <c r="G83" s="332">
        <f>SUM(G84)</f>
        <v>7100</v>
      </c>
      <c r="H83" s="381">
        <f t="shared" si="3"/>
        <v>47.972972972972968</v>
      </c>
    </row>
    <row r="84" spans="1:8" ht="18.600000000000001" customHeight="1" x14ac:dyDescent="0.25">
      <c r="A84" s="213">
        <v>3121</v>
      </c>
      <c r="B84" s="98"/>
      <c r="C84" s="206"/>
      <c r="D84" s="206" t="s">
        <v>156</v>
      </c>
      <c r="E84" s="333"/>
      <c r="F84" s="333"/>
      <c r="G84" s="333">
        <v>7100</v>
      </c>
      <c r="H84" s="381" t="e">
        <f t="shared" si="3"/>
        <v>#DIV/0!</v>
      </c>
    </row>
    <row r="85" spans="1:8" ht="18.600000000000001" customHeight="1" x14ac:dyDescent="0.25">
      <c r="A85" s="211">
        <v>313</v>
      </c>
      <c r="B85" s="212"/>
      <c r="C85" s="205"/>
      <c r="D85" s="205" t="s">
        <v>157</v>
      </c>
      <c r="E85" s="332">
        <v>66000</v>
      </c>
      <c r="F85" s="332">
        <f>SUM(F86)</f>
        <v>0</v>
      </c>
      <c r="G85" s="332">
        <f>SUM(G86)</f>
        <v>39781.199999999997</v>
      </c>
      <c r="H85" s="381">
        <f t="shared" si="3"/>
        <v>60.274545454545446</v>
      </c>
    </row>
    <row r="86" spans="1:8" ht="29.45" customHeight="1" x14ac:dyDescent="0.25">
      <c r="A86" s="213">
        <v>3132</v>
      </c>
      <c r="B86" s="98"/>
      <c r="C86" s="206"/>
      <c r="D86" s="206" t="s">
        <v>210</v>
      </c>
      <c r="E86" s="333"/>
      <c r="F86" s="333"/>
      <c r="G86" s="333">
        <v>39781.199999999997</v>
      </c>
      <c r="H86" s="381" t="e">
        <f t="shared" si="3"/>
        <v>#DIV/0!</v>
      </c>
    </row>
    <row r="87" spans="1:8" ht="18.600000000000001" customHeight="1" x14ac:dyDescent="0.25">
      <c r="A87" s="469">
        <v>32</v>
      </c>
      <c r="B87" s="470"/>
      <c r="C87" s="471"/>
      <c r="D87" s="172" t="s">
        <v>16</v>
      </c>
      <c r="E87" s="331">
        <f>SUM(E88+E91+E95+E101)</f>
        <v>28880</v>
      </c>
      <c r="F87" s="331">
        <f>SUM(F88+F91+F95+F101)</f>
        <v>0</v>
      </c>
      <c r="G87" s="331">
        <f>SUM(G88+G91+G95+G101)</f>
        <v>17336.52</v>
      </c>
      <c r="H87" s="381">
        <f t="shared" si="3"/>
        <v>60.029501385041549</v>
      </c>
    </row>
    <row r="88" spans="1:8" ht="18.600000000000001" customHeight="1" x14ac:dyDescent="0.25">
      <c r="A88" s="217">
        <v>321</v>
      </c>
      <c r="B88" s="281"/>
      <c r="C88" s="172"/>
      <c r="D88" s="172" t="s">
        <v>160</v>
      </c>
      <c r="E88" s="331">
        <v>23300</v>
      </c>
      <c r="F88" s="331">
        <f>SUM(F90)</f>
        <v>0</v>
      </c>
      <c r="G88" s="331">
        <f>SUM(G89+G90)</f>
        <v>15692.44</v>
      </c>
      <c r="H88" s="381">
        <f t="shared" si="3"/>
        <v>67.34952789699571</v>
      </c>
    </row>
    <row r="89" spans="1:8" s="95" customFormat="1" ht="18.600000000000001" customHeight="1" x14ac:dyDescent="0.25">
      <c r="A89" s="213">
        <v>3211</v>
      </c>
      <c r="B89" s="98"/>
      <c r="C89" s="206"/>
      <c r="D89" s="206" t="s">
        <v>161</v>
      </c>
      <c r="E89" s="333"/>
      <c r="F89" s="333"/>
      <c r="G89" s="333">
        <v>75</v>
      </c>
      <c r="H89" s="328"/>
    </row>
    <row r="90" spans="1:8" s="95" customFormat="1" ht="18.600000000000001" customHeight="1" x14ac:dyDescent="0.25">
      <c r="A90" s="213">
        <v>3212</v>
      </c>
      <c r="B90" s="98"/>
      <c r="C90" s="206"/>
      <c r="D90" s="206" t="s">
        <v>211</v>
      </c>
      <c r="E90" s="333"/>
      <c r="F90" s="333"/>
      <c r="G90" s="333">
        <v>15617.44</v>
      </c>
      <c r="H90" s="381" t="e">
        <f t="shared" si="3"/>
        <v>#DIV/0!</v>
      </c>
    </row>
    <row r="91" spans="1:8" ht="19.899999999999999" customHeight="1" x14ac:dyDescent="0.25">
      <c r="A91" s="211">
        <v>322</v>
      </c>
      <c r="B91" s="253"/>
      <c r="C91" s="254"/>
      <c r="D91" s="255" t="s">
        <v>164</v>
      </c>
      <c r="E91" s="370">
        <v>1500</v>
      </c>
      <c r="F91" s="370">
        <f>SUM(F92+F94)</f>
        <v>0</v>
      </c>
      <c r="G91" s="370">
        <f>SUM(G92:G94)</f>
        <v>109.78</v>
      </c>
      <c r="H91" s="381">
        <f t="shared" si="3"/>
        <v>7.3186666666666662</v>
      </c>
    </row>
    <row r="92" spans="1:8" ht="26.45" customHeight="1" x14ac:dyDescent="0.25">
      <c r="A92" s="213">
        <v>3221</v>
      </c>
      <c r="B92" s="209"/>
      <c r="C92" s="210"/>
      <c r="D92" s="134" t="s">
        <v>215</v>
      </c>
      <c r="E92" s="333"/>
      <c r="F92" s="333"/>
      <c r="G92" s="333">
        <v>0</v>
      </c>
      <c r="H92" s="381" t="e">
        <f t="shared" si="3"/>
        <v>#DIV/0!</v>
      </c>
    </row>
    <row r="93" spans="1:8" ht="26.45" customHeight="1" x14ac:dyDescent="0.25">
      <c r="A93" s="213">
        <v>3222</v>
      </c>
      <c r="B93" s="209"/>
      <c r="C93" s="210"/>
      <c r="D93" s="134" t="s">
        <v>166</v>
      </c>
      <c r="E93" s="333"/>
      <c r="F93" s="333"/>
      <c r="G93" s="333">
        <v>0</v>
      </c>
      <c r="H93" s="381" t="e">
        <f t="shared" si="3"/>
        <v>#DIV/0!</v>
      </c>
    </row>
    <row r="94" spans="1:8" ht="19.149999999999999" customHeight="1" x14ac:dyDescent="0.25">
      <c r="A94" s="213">
        <v>3223</v>
      </c>
      <c r="B94" s="209"/>
      <c r="C94" s="210"/>
      <c r="D94" s="134" t="s">
        <v>167</v>
      </c>
      <c r="E94" s="333"/>
      <c r="F94" s="333"/>
      <c r="G94" s="333">
        <v>109.78</v>
      </c>
      <c r="H94" s="381" t="e">
        <f t="shared" si="3"/>
        <v>#DIV/0!</v>
      </c>
    </row>
    <row r="95" spans="1:8" ht="19.149999999999999" customHeight="1" x14ac:dyDescent="0.25">
      <c r="A95" s="211">
        <v>323</v>
      </c>
      <c r="B95" s="250"/>
      <c r="C95" s="251"/>
      <c r="D95" s="201" t="s">
        <v>171</v>
      </c>
      <c r="E95" s="332">
        <v>1000</v>
      </c>
      <c r="F95" s="332">
        <f>SUM(F100)</f>
        <v>0</v>
      </c>
      <c r="G95" s="332">
        <f>SUM(G96:G100)</f>
        <v>202.3</v>
      </c>
      <c r="H95" s="381">
        <f t="shared" si="3"/>
        <v>20.23</v>
      </c>
    </row>
    <row r="96" spans="1:8" s="95" customFormat="1" ht="19.149999999999999" customHeight="1" x14ac:dyDescent="0.25">
      <c r="A96" s="213">
        <v>3231</v>
      </c>
      <c r="B96" s="209"/>
      <c r="C96" s="210"/>
      <c r="D96" s="134" t="s">
        <v>218</v>
      </c>
      <c r="E96" s="333"/>
      <c r="F96" s="333"/>
      <c r="G96" s="333">
        <v>166.24</v>
      </c>
      <c r="H96" s="381" t="e">
        <f t="shared" si="3"/>
        <v>#DIV/0!</v>
      </c>
    </row>
    <row r="97" spans="1:8" s="95" customFormat="1" ht="19.149999999999999" customHeight="1" x14ac:dyDescent="0.25">
      <c r="A97" s="213">
        <v>3232</v>
      </c>
      <c r="B97" s="209"/>
      <c r="C97" s="210"/>
      <c r="D97" s="134" t="s">
        <v>173</v>
      </c>
      <c r="E97" s="333"/>
      <c r="F97" s="333"/>
      <c r="G97" s="333">
        <v>0</v>
      </c>
      <c r="H97" s="381" t="e">
        <f t="shared" si="3"/>
        <v>#DIV/0!</v>
      </c>
    </row>
    <row r="98" spans="1:8" s="95" customFormat="1" ht="19.149999999999999" customHeight="1" x14ac:dyDescent="0.25">
      <c r="A98" s="213">
        <v>3234</v>
      </c>
      <c r="B98" s="209"/>
      <c r="C98" s="210"/>
      <c r="D98" s="134" t="s">
        <v>174</v>
      </c>
      <c r="E98" s="333"/>
      <c r="F98" s="333"/>
      <c r="G98" s="333">
        <v>36.06</v>
      </c>
      <c r="H98" s="381" t="e">
        <f t="shared" si="3"/>
        <v>#DIV/0!</v>
      </c>
    </row>
    <row r="99" spans="1:8" s="95" customFormat="1" ht="19.149999999999999" customHeight="1" x14ac:dyDescent="0.25">
      <c r="A99" s="213">
        <v>3237</v>
      </c>
      <c r="B99" s="209"/>
      <c r="C99" s="210"/>
      <c r="D99" s="134" t="s">
        <v>221</v>
      </c>
      <c r="E99" s="333"/>
      <c r="F99" s="333"/>
      <c r="G99" s="333">
        <v>0</v>
      </c>
      <c r="H99" s="381" t="e">
        <f t="shared" si="3"/>
        <v>#DIV/0!</v>
      </c>
    </row>
    <row r="100" spans="1:8" ht="20.45" customHeight="1" x14ac:dyDescent="0.25">
      <c r="A100" s="213">
        <v>3239</v>
      </c>
      <c r="B100" s="209"/>
      <c r="C100" s="210"/>
      <c r="D100" s="134" t="s">
        <v>179</v>
      </c>
      <c r="E100" s="333"/>
      <c r="F100" s="333"/>
      <c r="G100" s="333">
        <v>0</v>
      </c>
      <c r="H100" s="381" t="e">
        <f t="shared" si="3"/>
        <v>#DIV/0!</v>
      </c>
    </row>
    <row r="101" spans="1:8" ht="26.45" customHeight="1" x14ac:dyDescent="0.25">
      <c r="A101" s="217">
        <v>329</v>
      </c>
      <c r="B101" s="203"/>
      <c r="C101" s="204"/>
      <c r="D101" s="191" t="s">
        <v>180</v>
      </c>
      <c r="E101" s="331">
        <v>3080</v>
      </c>
      <c r="F101" s="331">
        <f>SUM(F104)</f>
        <v>0</v>
      </c>
      <c r="G101" s="331">
        <f>SUM(G102+G103+G104)</f>
        <v>1332</v>
      </c>
      <c r="H101" s="381">
        <f t="shared" si="3"/>
        <v>43.246753246753244</v>
      </c>
    </row>
    <row r="102" spans="1:8" s="95" customFormat="1" ht="26.45" customHeight="1" x14ac:dyDescent="0.25">
      <c r="A102" s="213">
        <v>3293</v>
      </c>
      <c r="B102" s="209"/>
      <c r="C102" s="210"/>
      <c r="D102" s="134" t="s">
        <v>183</v>
      </c>
      <c r="E102" s="333"/>
      <c r="F102" s="333"/>
      <c r="G102" s="333">
        <v>0</v>
      </c>
      <c r="H102" s="381" t="e">
        <f t="shared" si="3"/>
        <v>#DIV/0!</v>
      </c>
    </row>
    <row r="103" spans="1:8" s="95" customFormat="1" ht="26.45" customHeight="1" x14ac:dyDescent="0.25">
      <c r="A103" s="213">
        <v>3295</v>
      </c>
      <c r="B103" s="209"/>
      <c r="C103" s="210"/>
      <c r="D103" s="134" t="s">
        <v>185</v>
      </c>
      <c r="E103" s="333"/>
      <c r="F103" s="333"/>
      <c r="G103" s="333">
        <v>1332</v>
      </c>
      <c r="H103" s="381" t="e">
        <f t="shared" si="3"/>
        <v>#DIV/0!</v>
      </c>
    </row>
    <row r="104" spans="1:8" ht="26.45" customHeight="1" x14ac:dyDescent="0.25">
      <c r="A104" s="213">
        <v>3299</v>
      </c>
      <c r="B104" s="209"/>
      <c r="C104" s="210"/>
      <c r="D104" s="134" t="s">
        <v>180</v>
      </c>
      <c r="E104" s="333"/>
      <c r="F104" s="333"/>
      <c r="G104" s="333">
        <v>0</v>
      </c>
      <c r="H104" s="381" t="e">
        <f t="shared" si="3"/>
        <v>#DIV/0!</v>
      </c>
    </row>
    <row r="105" spans="1:8" ht="26.45" customHeight="1" x14ac:dyDescent="0.25">
      <c r="A105" s="202">
        <v>34</v>
      </c>
      <c r="B105" s="203"/>
      <c r="C105" s="204"/>
      <c r="D105" s="172" t="s">
        <v>75</v>
      </c>
      <c r="E105" s="331">
        <f>SUM(E106)</f>
        <v>0</v>
      </c>
      <c r="F105" s="331">
        <f>SUM(F106)</f>
        <v>0</v>
      </c>
      <c r="G105" s="331">
        <f>SUM(G106)</f>
        <v>76.760000000000005</v>
      </c>
      <c r="H105" s="381" t="e">
        <f t="shared" ref="H105:H108" si="4">SUM(G105/E105*100)</f>
        <v>#DIV/0!</v>
      </c>
    </row>
    <row r="106" spans="1:8" x14ac:dyDescent="0.25">
      <c r="A106" s="245">
        <v>343</v>
      </c>
      <c r="B106" s="215"/>
      <c r="C106" s="216"/>
      <c r="D106" s="205" t="s">
        <v>204</v>
      </c>
      <c r="E106" s="332">
        <v>0</v>
      </c>
      <c r="F106" s="332">
        <f>SUM(F107+F108)</f>
        <v>0</v>
      </c>
      <c r="G106" s="332">
        <f>SUM(G107+G108)</f>
        <v>76.760000000000005</v>
      </c>
      <c r="H106" s="381" t="e">
        <f t="shared" si="4"/>
        <v>#DIV/0!</v>
      </c>
    </row>
    <row r="107" spans="1:8" ht="25.5" x14ac:dyDescent="0.25">
      <c r="A107" s="246">
        <v>3431</v>
      </c>
      <c r="B107" s="247"/>
      <c r="C107" s="248"/>
      <c r="D107" s="206" t="s">
        <v>187</v>
      </c>
      <c r="E107" s="333"/>
      <c r="F107" s="333"/>
      <c r="G107" s="333">
        <v>76.760000000000005</v>
      </c>
      <c r="H107" s="381" t="e">
        <f t="shared" si="4"/>
        <v>#DIV/0!</v>
      </c>
    </row>
    <row r="108" spans="1:8" x14ac:dyDescent="0.25">
      <c r="A108" s="246">
        <v>3433</v>
      </c>
      <c r="B108" s="247"/>
      <c r="C108" s="248"/>
      <c r="D108" s="206" t="s">
        <v>189</v>
      </c>
      <c r="E108" s="333"/>
      <c r="F108" s="333"/>
      <c r="G108" s="333">
        <v>0</v>
      </c>
      <c r="H108" s="381" t="e">
        <f t="shared" si="4"/>
        <v>#DIV/0!</v>
      </c>
    </row>
    <row r="109" spans="1:8" ht="25.5" x14ac:dyDescent="0.25">
      <c r="A109" s="490">
        <v>4</v>
      </c>
      <c r="B109" s="491"/>
      <c r="C109" s="492"/>
      <c r="D109" s="259" t="s">
        <v>9</v>
      </c>
      <c r="E109" s="366">
        <f>SUM(E110+E114)</f>
        <v>1500</v>
      </c>
      <c r="F109" s="366">
        <f>SUM(F110+F114)</f>
        <v>0</v>
      </c>
      <c r="G109" s="366">
        <f>SUM(G110+G114)</f>
        <v>0</v>
      </c>
      <c r="H109" s="381">
        <f t="shared" si="3"/>
        <v>0</v>
      </c>
    </row>
    <row r="110" spans="1:8" ht="25.5" x14ac:dyDescent="0.25">
      <c r="A110" s="496">
        <v>42</v>
      </c>
      <c r="B110" s="497"/>
      <c r="C110" s="498"/>
      <c r="D110" s="192" t="s">
        <v>23</v>
      </c>
      <c r="E110" s="331">
        <f>SUM(E111+E114)</f>
        <v>1500</v>
      </c>
      <c r="F110" s="331">
        <f>SUM(F111+F114)</f>
        <v>0</v>
      </c>
      <c r="G110" s="331">
        <f>SUM(G111+G114)</f>
        <v>0</v>
      </c>
      <c r="H110" s="381">
        <f t="shared" si="3"/>
        <v>0</v>
      </c>
    </row>
    <row r="111" spans="1:8" x14ac:dyDescent="0.25">
      <c r="A111" s="245">
        <v>422</v>
      </c>
      <c r="B111" s="215"/>
      <c r="C111" s="216"/>
      <c r="D111" s="67" t="s">
        <v>226</v>
      </c>
      <c r="E111" s="332">
        <v>1500</v>
      </c>
      <c r="F111" s="332">
        <f>SUM(F112)</f>
        <v>0</v>
      </c>
      <c r="G111" s="332">
        <f>SUM(G112)</f>
        <v>0</v>
      </c>
      <c r="H111" s="381">
        <f t="shared" si="3"/>
        <v>0</v>
      </c>
    </row>
    <row r="112" spans="1:8" x14ac:dyDescent="0.25">
      <c r="A112" s="246">
        <v>4221</v>
      </c>
      <c r="B112" s="247"/>
      <c r="C112" s="248"/>
      <c r="D112" s="23" t="s">
        <v>217</v>
      </c>
      <c r="E112" s="333"/>
      <c r="F112" s="333"/>
      <c r="G112" s="333"/>
      <c r="H112" s="381" t="e">
        <f t="shared" si="3"/>
        <v>#DIV/0!</v>
      </c>
    </row>
    <row r="113" spans="1:8" x14ac:dyDescent="0.25">
      <c r="A113" s="246">
        <v>4226</v>
      </c>
      <c r="B113" s="247"/>
      <c r="C113" s="248"/>
      <c r="D113" s="23" t="s">
        <v>196</v>
      </c>
      <c r="E113" s="333"/>
      <c r="F113" s="333"/>
      <c r="G113" s="333"/>
      <c r="H113" s="381" t="e">
        <f t="shared" si="3"/>
        <v>#DIV/0!</v>
      </c>
    </row>
    <row r="114" spans="1:8" ht="25.5" x14ac:dyDescent="0.25">
      <c r="A114" s="245">
        <v>424</v>
      </c>
      <c r="B114" s="215"/>
      <c r="C114" s="216"/>
      <c r="D114" s="67" t="s">
        <v>198</v>
      </c>
      <c r="E114" s="332">
        <f>SUM(E115)</f>
        <v>0</v>
      </c>
      <c r="F114" s="332">
        <f>SUM(F115)</f>
        <v>0</v>
      </c>
      <c r="G114" s="332">
        <f>SUM(G115)</f>
        <v>0</v>
      </c>
      <c r="H114" s="381" t="e">
        <f t="shared" si="3"/>
        <v>#DIV/0!</v>
      </c>
    </row>
    <row r="115" spans="1:8" x14ac:dyDescent="0.25">
      <c r="A115" s="246">
        <v>4241</v>
      </c>
      <c r="B115" s="247"/>
      <c r="C115" s="248"/>
      <c r="D115" s="23" t="s">
        <v>199</v>
      </c>
      <c r="E115" s="333"/>
      <c r="F115" s="333"/>
      <c r="G115" s="333"/>
      <c r="H115" s="381" t="e">
        <f t="shared" si="3"/>
        <v>#DIV/0!</v>
      </c>
    </row>
    <row r="116" spans="1:8" ht="25.5" x14ac:dyDescent="0.25">
      <c r="A116" s="472" t="s">
        <v>227</v>
      </c>
      <c r="B116" s="472"/>
      <c r="C116" s="472"/>
      <c r="D116" s="252" t="s">
        <v>228</v>
      </c>
      <c r="E116" s="365">
        <f>SUM(E117+E128+E134)</f>
        <v>0</v>
      </c>
      <c r="F116" s="365">
        <f>SUM(F117+F128)</f>
        <v>0</v>
      </c>
      <c r="G116" s="365">
        <f>SUM(G117+G128)</f>
        <v>0</v>
      </c>
      <c r="H116" s="381" t="e">
        <f t="shared" si="3"/>
        <v>#DIV/0!</v>
      </c>
    </row>
    <row r="117" spans="1:8" x14ac:dyDescent="0.25">
      <c r="A117" s="260">
        <v>3</v>
      </c>
      <c r="B117" s="261"/>
      <c r="C117" s="256"/>
      <c r="D117" s="256" t="s">
        <v>7</v>
      </c>
      <c r="E117" s="366">
        <f>SUM(E118)</f>
        <v>0</v>
      </c>
      <c r="F117" s="366">
        <f>SUM(F118)</f>
        <v>0</v>
      </c>
      <c r="G117" s="366">
        <f>SUM(G118)</f>
        <v>0</v>
      </c>
      <c r="H117" s="381" t="e">
        <f t="shared" si="3"/>
        <v>#DIV/0!</v>
      </c>
    </row>
    <row r="118" spans="1:8" x14ac:dyDescent="0.25">
      <c r="A118" s="469">
        <v>32</v>
      </c>
      <c r="B118" s="470"/>
      <c r="C118" s="471"/>
      <c r="D118" s="172" t="s">
        <v>16</v>
      </c>
      <c r="E118" s="331">
        <f>SUM(E119+E123+E126)</f>
        <v>0</v>
      </c>
      <c r="F118" s="331">
        <f>SUM(F119+F123+F126)</f>
        <v>0</v>
      </c>
      <c r="G118" s="331">
        <f>SUM(G119+G123+G126)</f>
        <v>0</v>
      </c>
      <c r="H118" s="381" t="e">
        <f t="shared" si="3"/>
        <v>#DIV/0!</v>
      </c>
    </row>
    <row r="119" spans="1:8" x14ac:dyDescent="0.25">
      <c r="A119" s="211">
        <v>321</v>
      </c>
      <c r="B119" s="212"/>
      <c r="C119" s="205"/>
      <c r="D119" s="205" t="s">
        <v>160</v>
      </c>
      <c r="E119" s="332">
        <f>SUM(E120:E122)</f>
        <v>0</v>
      </c>
      <c r="F119" s="332">
        <f>SUM(F120:F122)</f>
        <v>0</v>
      </c>
      <c r="G119" s="332">
        <f>SUM(G120:G122)</f>
        <v>0</v>
      </c>
      <c r="H119" s="381" t="e">
        <f t="shared" si="3"/>
        <v>#DIV/0!</v>
      </c>
    </row>
    <row r="120" spans="1:8" ht="23.45" customHeight="1" x14ac:dyDescent="0.25">
      <c r="A120" s="213">
        <v>3211</v>
      </c>
      <c r="B120" s="98"/>
      <c r="C120" s="206"/>
      <c r="D120" s="206" t="s">
        <v>161</v>
      </c>
      <c r="E120" s="333"/>
      <c r="F120" s="333"/>
      <c r="G120" s="333"/>
      <c r="H120" s="381" t="e">
        <f t="shared" si="3"/>
        <v>#DIV/0!</v>
      </c>
    </row>
    <row r="121" spans="1:8" ht="25.5" x14ac:dyDescent="0.25">
      <c r="A121" s="213">
        <v>3212</v>
      </c>
      <c r="B121" s="98"/>
      <c r="C121" s="206"/>
      <c r="D121" s="206" t="s">
        <v>211</v>
      </c>
      <c r="E121" s="333"/>
      <c r="F121" s="333"/>
      <c r="G121" s="333"/>
      <c r="H121" s="381" t="e">
        <f t="shared" si="3"/>
        <v>#DIV/0!</v>
      </c>
    </row>
    <row r="122" spans="1:8" x14ac:dyDescent="0.25">
      <c r="A122" s="213">
        <v>3213</v>
      </c>
      <c r="B122" s="209"/>
      <c r="C122" s="210"/>
      <c r="D122" s="134" t="s">
        <v>223</v>
      </c>
      <c r="E122" s="333"/>
      <c r="F122" s="333"/>
      <c r="G122" s="333"/>
      <c r="H122" s="381" t="e">
        <f t="shared" si="3"/>
        <v>#DIV/0!</v>
      </c>
    </row>
    <row r="123" spans="1:8" ht="16.899999999999999" customHeight="1" x14ac:dyDescent="0.25">
      <c r="A123" s="211">
        <v>322</v>
      </c>
      <c r="B123" s="253"/>
      <c r="C123" s="254"/>
      <c r="D123" s="255" t="s">
        <v>164</v>
      </c>
      <c r="E123" s="370">
        <v>0</v>
      </c>
      <c r="F123" s="370">
        <f>SUM(F124+F125)</f>
        <v>0</v>
      </c>
      <c r="G123" s="370">
        <f>SUM(G124+G125)</f>
        <v>0</v>
      </c>
      <c r="H123" s="381" t="e">
        <f t="shared" si="3"/>
        <v>#DIV/0!</v>
      </c>
    </row>
    <row r="124" spans="1:8" ht="24.6" customHeight="1" x14ac:dyDescent="0.25">
      <c r="A124" s="213">
        <v>3221</v>
      </c>
      <c r="B124" s="209"/>
      <c r="C124" s="210"/>
      <c r="D124" s="134" t="s">
        <v>215</v>
      </c>
      <c r="E124" s="333"/>
      <c r="F124" s="333"/>
      <c r="G124" s="333"/>
      <c r="H124" s="381" t="e">
        <f t="shared" si="3"/>
        <v>#DIV/0!</v>
      </c>
    </row>
    <row r="125" spans="1:8" ht="25.9" customHeight="1" x14ac:dyDescent="0.25">
      <c r="A125" s="213">
        <v>3222</v>
      </c>
      <c r="B125" s="209"/>
      <c r="C125" s="210"/>
      <c r="D125" s="134" t="s">
        <v>166</v>
      </c>
      <c r="E125" s="333"/>
      <c r="F125" s="333"/>
      <c r="G125" s="333"/>
      <c r="H125" s="381" t="e">
        <f t="shared" si="3"/>
        <v>#DIV/0!</v>
      </c>
    </row>
    <row r="126" spans="1:8" ht="16.899999999999999" customHeight="1" x14ac:dyDescent="0.25">
      <c r="A126" s="211">
        <v>323</v>
      </c>
      <c r="B126" s="250"/>
      <c r="C126" s="251"/>
      <c r="D126" s="201" t="s">
        <v>171</v>
      </c>
      <c r="E126" s="332">
        <v>0</v>
      </c>
      <c r="F126" s="332">
        <f>SUM(F127)</f>
        <v>0</v>
      </c>
      <c r="G126" s="332">
        <f>SUM(G127)</f>
        <v>0</v>
      </c>
      <c r="H126" s="381" t="e">
        <f t="shared" si="3"/>
        <v>#DIV/0!</v>
      </c>
    </row>
    <row r="127" spans="1:8" ht="16.899999999999999" customHeight="1" x14ac:dyDescent="0.25">
      <c r="A127" s="213">
        <v>3239</v>
      </c>
      <c r="B127" s="209"/>
      <c r="C127" s="210"/>
      <c r="D127" s="134" t="s">
        <v>179</v>
      </c>
      <c r="E127" s="333"/>
      <c r="F127" s="333"/>
      <c r="G127" s="333"/>
      <c r="H127" s="381" t="e">
        <f t="shared" si="3"/>
        <v>#DIV/0!</v>
      </c>
    </row>
    <row r="128" spans="1:8" ht="26.45" customHeight="1" x14ac:dyDescent="0.25">
      <c r="A128" s="490">
        <v>4</v>
      </c>
      <c r="B128" s="491"/>
      <c r="C128" s="492"/>
      <c r="D128" s="259" t="s">
        <v>9</v>
      </c>
      <c r="E128" s="366">
        <f>SUM(E129+E132)</f>
        <v>0</v>
      </c>
      <c r="F128" s="366">
        <f>SUM(F129+F132)</f>
        <v>0</v>
      </c>
      <c r="G128" s="366">
        <f>SUM(G129+G132)</f>
        <v>0</v>
      </c>
      <c r="H128" s="381" t="e">
        <f t="shared" si="3"/>
        <v>#DIV/0!</v>
      </c>
    </row>
    <row r="129" spans="1:8" ht="16.899999999999999" customHeight="1" x14ac:dyDescent="0.25">
      <c r="A129" s="496">
        <v>42</v>
      </c>
      <c r="B129" s="497"/>
      <c r="C129" s="498"/>
      <c r="D129" s="192" t="s">
        <v>23</v>
      </c>
      <c r="E129" s="331">
        <f>SUM(E130+E132)</f>
        <v>0</v>
      </c>
      <c r="F129" s="331">
        <f>SUM(F130+F132)</f>
        <v>0</v>
      </c>
      <c r="G129" s="331">
        <f>SUM(G130+G132)</f>
        <v>0</v>
      </c>
      <c r="H129" s="381" t="e">
        <f t="shared" si="3"/>
        <v>#DIV/0!</v>
      </c>
    </row>
    <row r="130" spans="1:8" s="429" customFormat="1" ht="16.899999999999999" customHeight="1" x14ac:dyDescent="0.25">
      <c r="A130" s="245">
        <v>422</v>
      </c>
      <c r="B130" s="215"/>
      <c r="C130" s="216"/>
      <c r="D130" s="67" t="s">
        <v>226</v>
      </c>
      <c r="E130" s="332">
        <f>SUM(E131)</f>
        <v>0</v>
      </c>
      <c r="F130" s="332">
        <f>SUM(F131)</f>
        <v>0</v>
      </c>
      <c r="G130" s="332">
        <f>SUM(G131)</f>
        <v>0</v>
      </c>
      <c r="H130" s="381" t="e">
        <f t="shared" si="3"/>
        <v>#DIV/0!</v>
      </c>
    </row>
    <row r="131" spans="1:8" ht="16.899999999999999" customHeight="1" x14ac:dyDescent="0.25">
      <c r="A131" s="246">
        <v>4221</v>
      </c>
      <c r="B131" s="247"/>
      <c r="C131" s="248"/>
      <c r="D131" s="23" t="s">
        <v>217</v>
      </c>
      <c r="E131" s="333"/>
      <c r="F131" s="333"/>
      <c r="G131" s="333"/>
      <c r="H131" s="381" t="e">
        <f t="shared" si="3"/>
        <v>#DIV/0!</v>
      </c>
    </row>
    <row r="132" spans="1:8" ht="25.5" x14ac:dyDescent="0.25">
      <c r="A132" s="245">
        <v>424</v>
      </c>
      <c r="B132" s="215"/>
      <c r="C132" s="216"/>
      <c r="D132" s="67" t="s">
        <v>198</v>
      </c>
      <c r="E132" s="332">
        <f>SUM(E133)</f>
        <v>0</v>
      </c>
      <c r="F132" s="332">
        <f>SUM(F133)</f>
        <v>0</v>
      </c>
      <c r="G132" s="332">
        <f>SUM(G133)</f>
        <v>0</v>
      </c>
      <c r="H132" s="381" t="e">
        <f t="shared" si="3"/>
        <v>#DIV/0!</v>
      </c>
    </row>
    <row r="133" spans="1:8" x14ac:dyDescent="0.25">
      <c r="A133" s="246">
        <v>4241</v>
      </c>
      <c r="B133" s="247"/>
      <c r="C133" s="248"/>
      <c r="D133" s="23" t="s">
        <v>199</v>
      </c>
      <c r="E133" s="333"/>
      <c r="F133" s="333"/>
      <c r="G133" s="333"/>
      <c r="H133" s="381" t="e">
        <f t="shared" si="3"/>
        <v>#DIV/0!</v>
      </c>
    </row>
    <row r="134" spans="1:8" x14ac:dyDescent="0.25">
      <c r="A134" s="423">
        <v>922</v>
      </c>
      <c r="B134" s="424"/>
      <c r="C134" s="425"/>
      <c r="D134" s="426" t="s">
        <v>252</v>
      </c>
      <c r="E134" s="427">
        <f>SUM(E135)</f>
        <v>0</v>
      </c>
      <c r="F134" s="427"/>
      <c r="G134" s="427">
        <f>SUM(G135)</f>
        <v>510.73</v>
      </c>
      <c r="H134" s="428"/>
    </row>
    <row r="135" spans="1:8" x14ac:dyDescent="0.25">
      <c r="A135" s="246">
        <v>9222</v>
      </c>
      <c r="B135" s="247"/>
      <c r="C135" s="248"/>
      <c r="D135" s="23" t="s">
        <v>248</v>
      </c>
      <c r="E135" s="333">
        <v>0</v>
      </c>
      <c r="F135" s="333"/>
      <c r="G135" s="333">
        <v>510.73</v>
      </c>
      <c r="H135" s="381"/>
    </row>
    <row r="136" spans="1:8" s="440" customFormat="1" ht="25.5" x14ac:dyDescent="0.25">
      <c r="A136" s="484" t="s">
        <v>78</v>
      </c>
      <c r="B136" s="485"/>
      <c r="C136" s="486"/>
      <c r="D136" s="189" t="s">
        <v>79</v>
      </c>
      <c r="E136" s="326">
        <f t="shared" ref="E136:G141" si="5">SUM(E137)</f>
        <v>7800</v>
      </c>
      <c r="F136" s="326">
        <f t="shared" si="5"/>
        <v>0</v>
      </c>
      <c r="G136" s="326">
        <f t="shared" si="5"/>
        <v>0</v>
      </c>
      <c r="H136" s="381">
        <f t="shared" si="3"/>
        <v>0</v>
      </c>
    </row>
    <row r="137" spans="1:8" x14ac:dyDescent="0.25">
      <c r="A137" s="487" t="s">
        <v>74</v>
      </c>
      <c r="B137" s="488"/>
      <c r="C137" s="489"/>
      <c r="D137" s="252" t="s">
        <v>76</v>
      </c>
      <c r="E137" s="365">
        <f t="shared" si="5"/>
        <v>7800</v>
      </c>
      <c r="F137" s="365">
        <f t="shared" si="5"/>
        <v>0</v>
      </c>
      <c r="G137" s="365">
        <f t="shared" si="5"/>
        <v>0</v>
      </c>
      <c r="H137" s="381">
        <f t="shared" si="3"/>
        <v>0</v>
      </c>
    </row>
    <row r="138" spans="1:8" ht="27.75" customHeight="1" x14ac:dyDescent="0.25">
      <c r="A138" s="490">
        <v>3</v>
      </c>
      <c r="B138" s="491"/>
      <c r="C138" s="492"/>
      <c r="D138" s="193" t="s">
        <v>7</v>
      </c>
      <c r="E138" s="366">
        <f t="shared" si="5"/>
        <v>7800</v>
      </c>
      <c r="F138" s="366">
        <f t="shared" si="5"/>
        <v>0</v>
      </c>
      <c r="G138" s="366">
        <f t="shared" si="5"/>
        <v>0</v>
      </c>
      <c r="H138" s="381">
        <f t="shared" si="3"/>
        <v>0</v>
      </c>
    </row>
    <row r="139" spans="1:8" x14ac:dyDescent="0.25">
      <c r="A139" s="202">
        <v>32</v>
      </c>
      <c r="B139" s="203"/>
      <c r="C139" s="204"/>
      <c r="D139" s="191" t="s">
        <v>16</v>
      </c>
      <c r="E139" s="331">
        <f>SUM(E140+E141)</f>
        <v>7800</v>
      </c>
      <c r="F139" s="331">
        <f>SUM(F140+F141)</f>
        <v>0</v>
      </c>
      <c r="G139" s="331">
        <f>SUM(G140+G141)</f>
        <v>0</v>
      </c>
      <c r="H139" s="381">
        <f t="shared" si="3"/>
        <v>0</v>
      </c>
    </row>
    <row r="140" spans="1:8" x14ac:dyDescent="0.25">
      <c r="A140" s="441">
        <v>322</v>
      </c>
      <c r="B140" s="437"/>
      <c r="C140" s="438"/>
      <c r="D140" s="436" t="s">
        <v>164</v>
      </c>
      <c r="E140" s="442">
        <v>2800</v>
      </c>
      <c r="F140" s="442"/>
      <c r="G140" s="442"/>
      <c r="H140" s="439"/>
    </row>
    <row r="141" spans="1:8" x14ac:dyDescent="0.25">
      <c r="A141" s="249">
        <v>323</v>
      </c>
      <c r="B141" s="250"/>
      <c r="C141" s="251"/>
      <c r="D141" s="436" t="s">
        <v>171</v>
      </c>
      <c r="E141" s="332">
        <v>5000</v>
      </c>
      <c r="F141" s="332">
        <f t="shared" si="5"/>
        <v>0</v>
      </c>
      <c r="G141" s="332">
        <f t="shared" si="5"/>
        <v>0</v>
      </c>
      <c r="H141" s="381">
        <f t="shared" si="3"/>
        <v>0</v>
      </c>
    </row>
    <row r="142" spans="1:8" s="324" customFormat="1" ht="25.5" x14ac:dyDescent="0.25">
      <c r="A142" s="493">
        <v>3232</v>
      </c>
      <c r="B142" s="494"/>
      <c r="C142" s="495"/>
      <c r="D142" s="134" t="s">
        <v>173</v>
      </c>
      <c r="E142" s="333"/>
      <c r="F142" s="333"/>
      <c r="G142" s="333">
        <v>0</v>
      </c>
      <c r="H142" s="381" t="e">
        <f t="shared" si="3"/>
        <v>#DIV/0!</v>
      </c>
    </row>
    <row r="143" spans="1:8" s="93" customFormat="1" ht="25.5" x14ac:dyDescent="0.25">
      <c r="A143" s="499" t="s">
        <v>80</v>
      </c>
      <c r="B143" s="500"/>
      <c r="C143" s="501"/>
      <c r="D143" s="189" t="s">
        <v>81</v>
      </c>
      <c r="E143" s="326">
        <f t="shared" ref="E143:G144" si="6">SUM(E144)</f>
        <v>16800</v>
      </c>
      <c r="F143" s="326">
        <f t="shared" si="6"/>
        <v>0</v>
      </c>
      <c r="G143" s="326">
        <f t="shared" si="6"/>
        <v>3434.34</v>
      </c>
      <c r="H143" s="381">
        <f t="shared" si="3"/>
        <v>20.442499999999999</v>
      </c>
    </row>
    <row r="144" spans="1:8" x14ac:dyDescent="0.25">
      <c r="A144" s="514" t="s">
        <v>74</v>
      </c>
      <c r="B144" s="515"/>
      <c r="C144" s="516"/>
      <c r="D144" s="262" t="s">
        <v>76</v>
      </c>
      <c r="E144" s="365">
        <f t="shared" si="6"/>
        <v>16800</v>
      </c>
      <c r="F144" s="365">
        <f t="shared" si="6"/>
        <v>0</v>
      </c>
      <c r="G144" s="365">
        <f t="shared" si="6"/>
        <v>3434.34</v>
      </c>
      <c r="H144" s="381">
        <f t="shared" si="3"/>
        <v>20.442499999999999</v>
      </c>
    </row>
    <row r="145" spans="1:10" ht="25.5" x14ac:dyDescent="0.25">
      <c r="A145" s="490">
        <v>4</v>
      </c>
      <c r="B145" s="491"/>
      <c r="C145" s="492"/>
      <c r="D145" s="259" t="s">
        <v>9</v>
      </c>
      <c r="E145" s="366">
        <f>SUM(E146+E148)</f>
        <v>16800</v>
      </c>
      <c r="F145" s="366">
        <f>SUM(F146+F148)</f>
        <v>0</v>
      </c>
      <c r="G145" s="366">
        <f>SUM(G146+G148)</f>
        <v>3434.34</v>
      </c>
      <c r="H145" s="381">
        <f t="shared" si="3"/>
        <v>20.442499999999999</v>
      </c>
    </row>
    <row r="146" spans="1:10" ht="25.5" x14ac:dyDescent="0.25">
      <c r="A146" s="202">
        <v>42</v>
      </c>
      <c r="B146" s="203"/>
      <c r="C146" s="204"/>
      <c r="D146" s="192" t="s">
        <v>23</v>
      </c>
      <c r="E146" s="331">
        <f>E147</f>
        <v>6800</v>
      </c>
      <c r="F146" s="331">
        <f>F147</f>
        <v>0</v>
      </c>
      <c r="G146" s="331">
        <f>G147</f>
        <v>0</v>
      </c>
      <c r="H146" s="443"/>
    </row>
    <row r="147" spans="1:10" x14ac:dyDescent="0.25">
      <c r="A147" s="249">
        <v>422</v>
      </c>
      <c r="B147" s="250"/>
      <c r="C147" s="251"/>
      <c r="D147" s="67" t="s">
        <v>263</v>
      </c>
      <c r="E147" s="332">
        <v>6800</v>
      </c>
      <c r="F147" s="332"/>
      <c r="G147" s="332"/>
      <c r="H147" s="382"/>
    </row>
    <row r="148" spans="1:10" ht="25.5" x14ac:dyDescent="0.25">
      <c r="A148" s="496">
        <v>45</v>
      </c>
      <c r="B148" s="497"/>
      <c r="C148" s="498"/>
      <c r="D148" s="192" t="s">
        <v>49</v>
      </c>
      <c r="E148" s="331">
        <f t="shared" ref="E148:G149" si="7">SUM(E149)</f>
        <v>10000</v>
      </c>
      <c r="F148" s="331">
        <f t="shared" si="7"/>
        <v>0</v>
      </c>
      <c r="G148" s="331">
        <f t="shared" si="7"/>
        <v>3434.34</v>
      </c>
      <c r="H148" s="381">
        <f t="shared" si="3"/>
        <v>34.343400000000003</v>
      </c>
    </row>
    <row r="149" spans="1:10" ht="14.45" customHeight="1" x14ac:dyDescent="0.25">
      <c r="A149" s="517">
        <v>451</v>
      </c>
      <c r="B149" s="518"/>
      <c r="C149" s="519"/>
      <c r="D149" s="67" t="s">
        <v>229</v>
      </c>
      <c r="E149" s="332">
        <v>10000</v>
      </c>
      <c r="F149" s="332">
        <f t="shared" si="7"/>
        <v>0</v>
      </c>
      <c r="G149" s="332">
        <f t="shared" si="7"/>
        <v>3434.34</v>
      </c>
      <c r="H149" s="381">
        <f t="shared" si="3"/>
        <v>34.343400000000003</v>
      </c>
    </row>
    <row r="150" spans="1:10" ht="14.45" customHeight="1" x14ac:dyDescent="0.25">
      <c r="A150" s="208">
        <v>4511</v>
      </c>
      <c r="B150" s="209"/>
      <c r="C150" s="210"/>
      <c r="D150" s="67" t="s">
        <v>229</v>
      </c>
      <c r="E150" s="333"/>
      <c r="F150" s="333"/>
      <c r="G150" s="333">
        <v>3434.34</v>
      </c>
      <c r="H150" s="381" t="e">
        <f t="shared" si="3"/>
        <v>#DIV/0!</v>
      </c>
    </row>
    <row r="151" spans="1:10" ht="25.5" x14ac:dyDescent="0.25">
      <c r="A151" s="505" t="s">
        <v>82</v>
      </c>
      <c r="B151" s="506"/>
      <c r="C151" s="507"/>
      <c r="D151" s="63" t="s">
        <v>83</v>
      </c>
      <c r="E151" s="329">
        <f>SUM(E152+E158+E167+E177+E187+E197+E238+E262+E268+E274)</f>
        <v>15001</v>
      </c>
      <c r="F151" s="329">
        <f>SUM(F152+F158+F167+F177+F187+F197+F238+F262+F268+F274)</f>
        <v>0</v>
      </c>
      <c r="G151" s="329">
        <f>SUM(G152+G158+G167+G177+G187+G197+G238+G262+G268+G274)</f>
        <v>2836.7400000000002</v>
      </c>
      <c r="H151" s="381">
        <f t="shared" si="3"/>
        <v>18.910339310712622</v>
      </c>
    </row>
    <row r="152" spans="1:10" ht="25.5" x14ac:dyDescent="0.25">
      <c r="A152" s="499" t="s">
        <v>84</v>
      </c>
      <c r="B152" s="500"/>
      <c r="C152" s="501"/>
      <c r="D152" s="52" t="s">
        <v>85</v>
      </c>
      <c r="E152" s="326">
        <f t="shared" ref="E152:G155" si="8">SUM(E153)</f>
        <v>2700</v>
      </c>
      <c r="F152" s="326">
        <f t="shared" si="8"/>
        <v>0</v>
      </c>
      <c r="G152" s="326">
        <f t="shared" si="8"/>
        <v>0</v>
      </c>
      <c r="H152" s="381">
        <f t="shared" si="3"/>
        <v>0</v>
      </c>
    </row>
    <row r="153" spans="1:10" x14ac:dyDescent="0.25">
      <c r="A153" s="508" t="s">
        <v>66</v>
      </c>
      <c r="B153" s="509"/>
      <c r="C153" s="510"/>
      <c r="D153" s="263" t="s">
        <v>67</v>
      </c>
      <c r="E153" s="365">
        <f t="shared" si="8"/>
        <v>2700</v>
      </c>
      <c r="F153" s="365">
        <f t="shared" si="8"/>
        <v>0</v>
      </c>
      <c r="G153" s="365">
        <f t="shared" si="8"/>
        <v>0</v>
      </c>
      <c r="H153" s="381">
        <f t="shared" si="3"/>
        <v>0</v>
      </c>
    </row>
    <row r="154" spans="1:10" ht="23.45" customHeight="1" x14ac:dyDescent="0.25">
      <c r="A154" s="264">
        <v>3</v>
      </c>
      <c r="B154" s="311"/>
      <c r="C154" s="312"/>
      <c r="D154" s="265" t="s">
        <v>7</v>
      </c>
      <c r="E154" s="366">
        <f t="shared" si="8"/>
        <v>2700</v>
      </c>
      <c r="F154" s="366">
        <f t="shared" si="8"/>
        <v>0</v>
      </c>
      <c r="G154" s="366">
        <f t="shared" si="8"/>
        <v>0</v>
      </c>
      <c r="H154" s="381">
        <f t="shared" ref="H154:H217" si="9">SUM(G154/E154*100)</f>
        <v>0</v>
      </c>
      <c r="J154" s="324"/>
    </row>
    <row r="155" spans="1:10" ht="38.25" x14ac:dyDescent="0.25">
      <c r="A155" s="511">
        <v>37</v>
      </c>
      <c r="B155" s="512"/>
      <c r="C155" s="513"/>
      <c r="D155" s="111" t="s">
        <v>48</v>
      </c>
      <c r="E155" s="331">
        <f t="shared" si="8"/>
        <v>2700</v>
      </c>
      <c r="F155" s="331">
        <f t="shared" si="8"/>
        <v>0</v>
      </c>
      <c r="G155" s="331">
        <f t="shared" si="8"/>
        <v>0</v>
      </c>
      <c r="H155" s="381">
        <f t="shared" si="9"/>
        <v>0</v>
      </c>
    </row>
    <row r="156" spans="1:10" ht="15" customHeight="1" x14ac:dyDescent="0.25">
      <c r="A156" s="245">
        <v>372</v>
      </c>
      <c r="B156" s="215"/>
      <c r="C156" s="216"/>
      <c r="D156" s="205" t="s">
        <v>225</v>
      </c>
      <c r="E156" s="332">
        <v>2700</v>
      </c>
      <c r="F156" s="332"/>
      <c r="G156" s="332">
        <f>SUM(G157)</f>
        <v>0</v>
      </c>
      <c r="H156" s="381">
        <f t="shared" si="9"/>
        <v>0</v>
      </c>
    </row>
    <row r="157" spans="1:10" ht="25.5" x14ac:dyDescent="0.25">
      <c r="A157" s="246">
        <v>3722</v>
      </c>
      <c r="B157" s="247"/>
      <c r="C157" s="248"/>
      <c r="D157" s="206" t="s">
        <v>230</v>
      </c>
      <c r="E157" s="333"/>
      <c r="F157" s="333"/>
      <c r="G157" s="333">
        <v>0</v>
      </c>
      <c r="H157" s="381" t="e">
        <f t="shared" si="9"/>
        <v>#DIV/0!</v>
      </c>
    </row>
    <row r="158" spans="1:10" x14ac:dyDescent="0.25">
      <c r="A158" s="499" t="s">
        <v>86</v>
      </c>
      <c r="B158" s="500"/>
      <c r="C158" s="501"/>
      <c r="D158" s="64" t="s">
        <v>87</v>
      </c>
      <c r="E158" s="364">
        <f t="shared" ref="E158:G160" si="10">SUM(E159)</f>
        <v>0</v>
      </c>
      <c r="F158" s="364">
        <f t="shared" si="10"/>
        <v>0</v>
      </c>
      <c r="G158" s="364">
        <f t="shared" si="10"/>
        <v>0</v>
      </c>
      <c r="H158" s="381" t="e">
        <f t="shared" si="9"/>
        <v>#DIV/0!</v>
      </c>
    </row>
    <row r="159" spans="1:10" x14ac:dyDescent="0.25">
      <c r="A159" s="514" t="s">
        <v>66</v>
      </c>
      <c r="B159" s="515"/>
      <c r="C159" s="516"/>
      <c r="D159" s="266" t="s">
        <v>67</v>
      </c>
      <c r="E159" s="365">
        <f t="shared" si="10"/>
        <v>0</v>
      </c>
      <c r="F159" s="365">
        <f t="shared" si="10"/>
        <v>0</v>
      </c>
      <c r="G159" s="365">
        <f t="shared" si="10"/>
        <v>0</v>
      </c>
      <c r="H159" s="381" t="e">
        <f t="shared" si="9"/>
        <v>#DIV/0!</v>
      </c>
    </row>
    <row r="160" spans="1:10" x14ac:dyDescent="0.25">
      <c r="A160" s="490">
        <v>3</v>
      </c>
      <c r="B160" s="491"/>
      <c r="C160" s="492"/>
      <c r="D160" s="259" t="s">
        <v>7</v>
      </c>
      <c r="E160" s="366">
        <f t="shared" si="10"/>
        <v>0</v>
      </c>
      <c r="F160" s="366">
        <f t="shared" si="10"/>
        <v>0</v>
      </c>
      <c r="G160" s="366">
        <f t="shared" si="10"/>
        <v>0</v>
      </c>
      <c r="H160" s="381" t="e">
        <f t="shared" si="9"/>
        <v>#DIV/0!</v>
      </c>
    </row>
    <row r="161" spans="1:8" x14ac:dyDescent="0.25">
      <c r="A161" s="496">
        <v>32</v>
      </c>
      <c r="B161" s="497"/>
      <c r="C161" s="498"/>
      <c r="D161" s="192" t="s">
        <v>16</v>
      </c>
      <c r="E161" s="331">
        <f>SUM(E162+E165)</f>
        <v>0</v>
      </c>
      <c r="F161" s="331">
        <f>SUM(F162+F165)</f>
        <v>0</v>
      </c>
      <c r="G161" s="331">
        <f>SUM(G162+G165)</f>
        <v>0</v>
      </c>
      <c r="H161" s="381" t="e">
        <f t="shared" si="9"/>
        <v>#DIV/0!</v>
      </c>
    </row>
    <row r="162" spans="1:8" x14ac:dyDescent="0.25">
      <c r="A162" s="267">
        <v>323</v>
      </c>
      <c r="B162" s="268"/>
      <c r="C162" s="269"/>
      <c r="D162" s="67" t="s">
        <v>171</v>
      </c>
      <c r="E162" s="368">
        <f>SUM(E163+E164)</f>
        <v>0</v>
      </c>
      <c r="F162" s="368">
        <f>SUM(F163+F164)</f>
        <v>0</v>
      </c>
      <c r="G162" s="368">
        <f>SUM(G163+G164)</f>
        <v>0</v>
      </c>
      <c r="H162" s="381" t="e">
        <f t="shared" si="9"/>
        <v>#DIV/0!</v>
      </c>
    </row>
    <row r="163" spans="1:8" ht="14.45" customHeight="1" x14ac:dyDescent="0.25">
      <c r="A163" s="208">
        <v>3231</v>
      </c>
      <c r="B163" s="209"/>
      <c r="C163" s="210"/>
      <c r="D163" s="23" t="s">
        <v>218</v>
      </c>
      <c r="E163" s="333"/>
      <c r="F163" s="333"/>
      <c r="G163" s="333"/>
      <c r="H163" s="381" t="e">
        <f t="shared" si="9"/>
        <v>#DIV/0!</v>
      </c>
    </row>
    <row r="164" spans="1:8" x14ac:dyDescent="0.25">
      <c r="A164" s="208">
        <v>3239</v>
      </c>
      <c r="B164" s="209"/>
      <c r="C164" s="210"/>
      <c r="D164" s="23" t="s">
        <v>179</v>
      </c>
      <c r="E164" s="333"/>
      <c r="F164" s="333"/>
      <c r="G164" s="333"/>
      <c r="H164" s="381" t="e">
        <f t="shared" si="9"/>
        <v>#DIV/0!</v>
      </c>
    </row>
    <row r="165" spans="1:8" ht="25.5" x14ac:dyDescent="0.25">
      <c r="A165" s="249">
        <v>329</v>
      </c>
      <c r="B165" s="250"/>
      <c r="C165" s="251"/>
      <c r="D165" s="67" t="s">
        <v>180</v>
      </c>
      <c r="E165" s="332">
        <f>SUM(E166)</f>
        <v>0</v>
      </c>
      <c r="F165" s="332">
        <f>SUM(F166)</f>
        <v>0</v>
      </c>
      <c r="G165" s="332">
        <f>SUM(G166)</f>
        <v>0</v>
      </c>
      <c r="H165" s="381" t="e">
        <f t="shared" si="9"/>
        <v>#DIV/0!</v>
      </c>
    </row>
    <row r="166" spans="1:8" ht="25.5" x14ac:dyDescent="0.25">
      <c r="A166" s="208">
        <v>3299</v>
      </c>
      <c r="B166" s="209"/>
      <c r="C166" s="210"/>
      <c r="D166" s="23" t="s">
        <v>180</v>
      </c>
      <c r="E166" s="333"/>
      <c r="F166" s="333"/>
      <c r="G166" s="333"/>
      <c r="H166" s="381" t="e">
        <f t="shared" si="9"/>
        <v>#DIV/0!</v>
      </c>
    </row>
    <row r="167" spans="1:8" x14ac:dyDescent="0.25">
      <c r="A167" s="499" t="s">
        <v>88</v>
      </c>
      <c r="B167" s="500"/>
      <c r="C167" s="501"/>
      <c r="D167" s="65" t="s">
        <v>89</v>
      </c>
      <c r="E167" s="326">
        <f t="shared" ref="E167:G169" si="11">SUM(E168)</f>
        <v>750</v>
      </c>
      <c r="F167" s="364">
        <f t="shared" si="11"/>
        <v>0</v>
      </c>
      <c r="G167" s="326">
        <f t="shared" si="11"/>
        <v>0</v>
      </c>
      <c r="H167" s="381">
        <f t="shared" si="9"/>
        <v>0</v>
      </c>
    </row>
    <row r="168" spans="1:8" s="95" customFormat="1" x14ac:dyDescent="0.25">
      <c r="A168" s="502" t="s">
        <v>90</v>
      </c>
      <c r="B168" s="503"/>
      <c r="C168" s="504"/>
      <c r="D168" s="263" t="s">
        <v>67</v>
      </c>
      <c r="E168" s="365">
        <f t="shared" si="11"/>
        <v>750</v>
      </c>
      <c r="F168" s="365">
        <f t="shared" si="11"/>
        <v>0</v>
      </c>
      <c r="G168" s="365">
        <f t="shared" si="11"/>
        <v>0</v>
      </c>
      <c r="H168" s="381">
        <f t="shared" si="9"/>
        <v>0</v>
      </c>
    </row>
    <row r="169" spans="1:8" s="95" customFormat="1" x14ac:dyDescent="0.25">
      <c r="A169" s="277">
        <v>3</v>
      </c>
      <c r="B169" s="257"/>
      <c r="C169" s="258"/>
      <c r="D169" s="278" t="s">
        <v>7</v>
      </c>
      <c r="E169" s="366">
        <f t="shared" si="11"/>
        <v>750</v>
      </c>
      <c r="F169" s="366">
        <f t="shared" si="11"/>
        <v>0</v>
      </c>
      <c r="G169" s="366">
        <f t="shared" si="11"/>
        <v>0</v>
      </c>
      <c r="H169" s="381">
        <f t="shared" si="9"/>
        <v>0</v>
      </c>
    </row>
    <row r="170" spans="1:8" x14ac:dyDescent="0.25">
      <c r="A170" s="202">
        <v>32</v>
      </c>
      <c r="B170" s="203"/>
      <c r="C170" s="204"/>
      <c r="D170" s="276" t="s">
        <v>16</v>
      </c>
      <c r="E170" s="331">
        <f>SUM(E171+E174)</f>
        <v>750</v>
      </c>
      <c r="F170" s="331">
        <f>SUM(F171)</f>
        <v>0</v>
      </c>
      <c r="G170" s="331">
        <f>SUM(G171+G174)</f>
        <v>0</v>
      </c>
      <c r="H170" s="381">
        <f t="shared" si="9"/>
        <v>0</v>
      </c>
    </row>
    <row r="171" spans="1:8" x14ac:dyDescent="0.25">
      <c r="A171" s="245">
        <v>323</v>
      </c>
      <c r="B171" s="215"/>
      <c r="C171" s="216"/>
      <c r="D171" s="284" t="s">
        <v>171</v>
      </c>
      <c r="E171" s="332">
        <v>500</v>
      </c>
      <c r="F171" s="332"/>
      <c r="G171" s="332">
        <f>SUM(G172+G173)</f>
        <v>0</v>
      </c>
      <c r="H171" s="381">
        <f t="shared" si="9"/>
        <v>0</v>
      </c>
    </row>
    <row r="172" spans="1:8" x14ac:dyDescent="0.25">
      <c r="A172" s="246">
        <v>3231</v>
      </c>
      <c r="B172" s="247"/>
      <c r="C172" s="248"/>
      <c r="D172" s="283" t="s">
        <v>218</v>
      </c>
      <c r="E172" s="333"/>
      <c r="F172" s="333"/>
      <c r="G172" s="333">
        <v>0</v>
      </c>
      <c r="H172" s="381" t="e">
        <f t="shared" si="9"/>
        <v>#DIV/0!</v>
      </c>
    </row>
    <row r="173" spans="1:8" x14ac:dyDescent="0.25">
      <c r="A173" s="246">
        <v>3238</v>
      </c>
      <c r="B173" s="247"/>
      <c r="C173" s="248"/>
      <c r="D173" s="283" t="s">
        <v>178</v>
      </c>
      <c r="E173" s="333"/>
      <c r="F173" s="333"/>
      <c r="G173" s="333">
        <v>0</v>
      </c>
      <c r="H173" s="381" t="e">
        <f t="shared" si="9"/>
        <v>#DIV/0!</v>
      </c>
    </row>
    <row r="174" spans="1:8" ht="25.5" x14ac:dyDescent="0.25">
      <c r="A174" s="245">
        <v>329</v>
      </c>
      <c r="B174" s="215"/>
      <c r="C174" s="216"/>
      <c r="D174" s="284" t="s">
        <v>180</v>
      </c>
      <c r="E174" s="332">
        <v>250</v>
      </c>
      <c r="F174" s="332"/>
      <c r="G174" s="332">
        <f>SUM(G175:G176)</f>
        <v>0</v>
      </c>
      <c r="H174" s="381">
        <f t="shared" si="9"/>
        <v>0</v>
      </c>
    </row>
    <row r="175" spans="1:8" x14ac:dyDescent="0.25">
      <c r="A175" s="246">
        <v>3293</v>
      </c>
      <c r="B175" s="247"/>
      <c r="C175" s="248"/>
      <c r="D175" s="283" t="s">
        <v>183</v>
      </c>
      <c r="E175" s="333"/>
      <c r="F175" s="333"/>
      <c r="G175" s="333">
        <v>0</v>
      </c>
      <c r="H175" s="381" t="e">
        <f t="shared" si="9"/>
        <v>#DIV/0!</v>
      </c>
    </row>
    <row r="176" spans="1:8" ht="25.5" x14ac:dyDescent="0.25">
      <c r="A176" s="246">
        <v>3299</v>
      </c>
      <c r="B176" s="247"/>
      <c r="C176" s="248"/>
      <c r="D176" s="283" t="s">
        <v>180</v>
      </c>
      <c r="E176" s="333"/>
      <c r="F176" s="333"/>
      <c r="G176" s="333">
        <v>0</v>
      </c>
      <c r="H176" s="381" t="e">
        <f t="shared" si="9"/>
        <v>#DIV/0!</v>
      </c>
    </row>
    <row r="177" spans="1:8" ht="25.5" x14ac:dyDescent="0.25">
      <c r="A177" s="484" t="s">
        <v>91</v>
      </c>
      <c r="B177" s="485"/>
      <c r="C177" s="486"/>
      <c r="D177" s="65" t="s">
        <v>92</v>
      </c>
      <c r="E177" s="326">
        <f>SUM(E178)</f>
        <v>2700</v>
      </c>
      <c r="F177" s="364">
        <f>SUM(F178)</f>
        <v>0</v>
      </c>
      <c r="G177" s="378">
        <f>SUM(G178)</f>
        <v>0</v>
      </c>
      <c r="H177" s="381">
        <f t="shared" si="9"/>
        <v>0</v>
      </c>
    </row>
    <row r="178" spans="1:8" ht="25.5" x14ac:dyDescent="0.25">
      <c r="A178" s="514" t="s">
        <v>77</v>
      </c>
      <c r="B178" s="515"/>
      <c r="C178" s="516"/>
      <c r="D178" s="285" t="s">
        <v>97</v>
      </c>
      <c r="E178" s="365">
        <f>SUM(E179+E183)</f>
        <v>2700</v>
      </c>
      <c r="F178" s="365">
        <f>SUM(F179+F183)</f>
        <v>0</v>
      </c>
      <c r="G178" s="365">
        <f>SUM(G179+G183)</f>
        <v>0</v>
      </c>
      <c r="H178" s="381">
        <f t="shared" si="9"/>
        <v>0</v>
      </c>
    </row>
    <row r="179" spans="1:8" x14ac:dyDescent="0.25">
      <c r="A179" s="520">
        <v>3</v>
      </c>
      <c r="B179" s="521"/>
      <c r="C179" s="522"/>
      <c r="D179" s="293" t="s">
        <v>7</v>
      </c>
      <c r="E179" s="366">
        <f t="shared" ref="E179:G180" si="12">SUM(E180)</f>
        <v>1500</v>
      </c>
      <c r="F179" s="366">
        <f t="shared" si="12"/>
        <v>0</v>
      </c>
      <c r="G179" s="366">
        <f t="shared" si="12"/>
        <v>0</v>
      </c>
      <c r="H179" s="381">
        <f t="shared" si="9"/>
        <v>0</v>
      </c>
    </row>
    <row r="180" spans="1:8" ht="38.25" x14ac:dyDescent="0.25">
      <c r="A180" s="523">
        <v>37</v>
      </c>
      <c r="B180" s="524"/>
      <c r="C180" s="525"/>
      <c r="D180" s="289" t="s">
        <v>48</v>
      </c>
      <c r="E180" s="331">
        <f t="shared" si="12"/>
        <v>1500</v>
      </c>
      <c r="F180" s="331">
        <f t="shared" si="12"/>
        <v>0</v>
      </c>
      <c r="G180" s="331">
        <f t="shared" si="12"/>
        <v>0</v>
      </c>
      <c r="H180" s="381">
        <f t="shared" si="9"/>
        <v>0</v>
      </c>
    </row>
    <row r="181" spans="1:8" ht="25.5" x14ac:dyDescent="0.25">
      <c r="A181" s="270">
        <v>372</v>
      </c>
      <c r="B181" s="271"/>
      <c r="C181" s="272"/>
      <c r="D181" s="205" t="s">
        <v>225</v>
      </c>
      <c r="E181" s="332">
        <v>1500</v>
      </c>
      <c r="F181" s="332">
        <f>SUM(F182)</f>
        <v>0</v>
      </c>
      <c r="G181" s="332">
        <f>SUM(G182)</f>
        <v>0</v>
      </c>
      <c r="H181" s="381">
        <f t="shared" si="9"/>
        <v>0</v>
      </c>
    </row>
    <row r="182" spans="1:8" ht="25.5" x14ac:dyDescent="0.25">
      <c r="A182" s="273">
        <v>3722</v>
      </c>
      <c r="B182" s="274"/>
      <c r="C182" s="275"/>
      <c r="D182" s="206" t="s">
        <v>230</v>
      </c>
      <c r="E182" s="333"/>
      <c r="F182" s="333"/>
      <c r="G182" s="333">
        <v>0</v>
      </c>
      <c r="H182" s="381" t="e">
        <f t="shared" si="9"/>
        <v>#DIV/0!</v>
      </c>
    </row>
    <row r="183" spans="1:8" ht="25.5" x14ac:dyDescent="0.25">
      <c r="A183" s="520">
        <v>4</v>
      </c>
      <c r="B183" s="521"/>
      <c r="C183" s="522"/>
      <c r="D183" s="293" t="s">
        <v>9</v>
      </c>
      <c r="E183" s="366">
        <f t="shared" ref="E183:G185" si="13">SUM(E184)</f>
        <v>1200</v>
      </c>
      <c r="F183" s="366">
        <f t="shared" si="13"/>
        <v>0</v>
      </c>
      <c r="G183" s="366">
        <f t="shared" si="13"/>
        <v>0</v>
      </c>
      <c r="H183" s="381">
        <f t="shared" si="9"/>
        <v>0</v>
      </c>
    </row>
    <row r="184" spans="1:8" ht="25.5" x14ac:dyDescent="0.25">
      <c r="A184" s="523">
        <v>42</v>
      </c>
      <c r="B184" s="524"/>
      <c r="C184" s="525"/>
      <c r="D184" s="192" t="s">
        <v>23</v>
      </c>
      <c r="E184" s="331">
        <f t="shared" si="13"/>
        <v>1200</v>
      </c>
      <c r="F184" s="331">
        <f t="shared" si="13"/>
        <v>0</v>
      </c>
      <c r="G184" s="331">
        <f t="shared" si="13"/>
        <v>0</v>
      </c>
      <c r="H184" s="381">
        <f t="shared" si="9"/>
        <v>0</v>
      </c>
    </row>
    <row r="185" spans="1:8" ht="25.5" x14ac:dyDescent="0.25">
      <c r="A185" s="270">
        <v>424</v>
      </c>
      <c r="B185" s="271"/>
      <c r="C185" s="272"/>
      <c r="D185" s="67" t="s">
        <v>198</v>
      </c>
      <c r="E185" s="332">
        <v>1200</v>
      </c>
      <c r="F185" s="332">
        <f t="shared" si="13"/>
        <v>0</v>
      </c>
      <c r="G185" s="332">
        <f t="shared" si="13"/>
        <v>0</v>
      </c>
      <c r="H185" s="381">
        <f t="shared" si="9"/>
        <v>0</v>
      </c>
    </row>
    <row r="186" spans="1:8" x14ac:dyDescent="0.25">
      <c r="A186" s="273">
        <v>4241</v>
      </c>
      <c r="B186" s="274"/>
      <c r="C186" s="275"/>
      <c r="D186" s="23" t="s">
        <v>199</v>
      </c>
      <c r="E186" s="333"/>
      <c r="F186" s="333"/>
      <c r="G186" s="333">
        <v>0</v>
      </c>
      <c r="H186" s="381" t="e">
        <f t="shared" si="9"/>
        <v>#DIV/0!</v>
      </c>
    </row>
    <row r="187" spans="1:8" x14ac:dyDescent="0.25">
      <c r="A187" s="499" t="s">
        <v>94</v>
      </c>
      <c r="B187" s="500"/>
      <c r="C187" s="501"/>
      <c r="D187" s="65" t="s">
        <v>98</v>
      </c>
      <c r="E187" s="364">
        <f>SUM(E188)</f>
        <v>0</v>
      </c>
      <c r="F187" s="364">
        <f>SUM(F188)</f>
        <v>0</v>
      </c>
      <c r="G187" s="326">
        <f>SUM(G188)</f>
        <v>0</v>
      </c>
      <c r="H187" s="381" t="e">
        <f t="shared" si="9"/>
        <v>#DIV/0!</v>
      </c>
    </row>
    <row r="188" spans="1:8" ht="25.5" x14ac:dyDescent="0.25">
      <c r="A188" s="526" t="s">
        <v>77</v>
      </c>
      <c r="B188" s="526"/>
      <c r="C188" s="526"/>
      <c r="D188" s="285" t="s">
        <v>97</v>
      </c>
      <c r="E188" s="365">
        <f>SUM(E189+E195)</f>
        <v>0</v>
      </c>
      <c r="F188" s="365">
        <f>SUM(F189+F193)</f>
        <v>0</v>
      </c>
      <c r="G188" s="365">
        <f>SUM(G189+G193)</f>
        <v>0</v>
      </c>
      <c r="H188" s="381" t="e">
        <f t="shared" si="9"/>
        <v>#DIV/0!</v>
      </c>
    </row>
    <row r="189" spans="1:8" x14ac:dyDescent="0.25">
      <c r="A189" s="527">
        <v>3</v>
      </c>
      <c r="B189" s="527"/>
      <c r="C189" s="527"/>
      <c r="D189" s="293" t="s">
        <v>7</v>
      </c>
      <c r="E189" s="366">
        <f>SUM(E190)</f>
        <v>0</v>
      </c>
      <c r="F189" s="366">
        <f>SUM(F190)</f>
        <v>0</v>
      </c>
      <c r="G189" s="366">
        <f>SUM(G190)</f>
        <v>0</v>
      </c>
      <c r="H189" s="381" t="e">
        <f t="shared" si="9"/>
        <v>#DIV/0!</v>
      </c>
    </row>
    <row r="190" spans="1:8" x14ac:dyDescent="0.25">
      <c r="A190" s="304">
        <v>32</v>
      </c>
      <c r="B190" s="305"/>
      <c r="C190" s="306"/>
      <c r="D190" s="307" t="s">
        <v>16</v>
      </c>
      <c r="E190" s="331">
        <f>SUM(E191)</f>
        <v>0</v>
      </c>
      <c r="F190" s="331">
        <f>SUM(F191)</f>
        <v>0</v>
      </c>
      <c r="G190" s="331">
        <f>SUM(I187)</f>
        <v>0</v>
      </c>
      <c r="H190" s="381" t="e">
        <f t="shared" si="9"/>
        <v>#DIV/0!</v>
      </c>
    </row>
    <row r="191" spans="1:8" x14ac:dyDescent="0.25">
      <c r="A191" s="301">
        <v>322</v>
      </c>
      <c r="B191" s="302"/>
      <c r="C191" s="303"/>
      <c r="D191" s="192" t="s">
        <v>164</v>
      </c>
      <c r="E191" s="357">
        <f>SUM(E192)</f>
        <v>0</v>
      </c>
      <c r="F191" s="357">
        <f>SUM(F192)</f>
        <v>0</v>
      </c>
      <c r="G191" s="357">
        <f>SUM(G192)</f>
        <v>0</v>
      </c>
      <c r="H191" s="381" t="e">
        <f t="shared" si="9"/>
        <v>#DIV/0!</v>
      </c>
    </row>
    <row r="192" spans="1:8" ht="25.5" x14ac:dyDescent="0.25">
      <c r="A192" s="298">
        <v>3221</v>
      </c>
      <c r="B192" s="299"/>
      <c r="C192" s="300"/>
      <c r="D192" s="297" t="s">
        <v>215</v>
      </c>
      <c r="E192" s="333">
        <v>0</v>
      </c>
      <c r="F192" s="333"/>
      <c r="G192" s="333"/>
      <c r="H192" s="381" t="e">
        <f t="shared" si="9"/>
        <v>#DIV/0!</v>
      </c>
    </row>
    <row r="193" spans="1:8" ht="25.5" x14ac:dyDescent="0.25">
      <c r="A193" s="290">
        <v>4</v>
      </c>
      <c r="B193" s="291"/>
      <c r="C193" s="292"/>
      <c r="D193" s="265" t="s">
        <v>9</v>
      </c>
      <c r="E193" s="366">
        <f t="shared" ref="E193:G195" si="14">SUM(E194)</f>
        <v>0</v>
      </c>
      <c r="F193" s="366">
        <f t="shared" si="14"/>
        <v>0</v>
      </c>
      <c r="G193" s="366">
        <f t="shared" si="14"/>
        <v>0</v>
      </c>
      <c r="H193" s="381" t="e">
        <f t="shared" si="9"/>
        <v>#DIV/0!</v>
      </c>
    </row>
    <row r="194" spans="1:8" ht="25.5" x14ac:dyDescent="0.25">
      <c r="A194" s="317">
        <v>42</v>
      </c>
      <c r="B194" s="318"/>
      <c r="C194" s="319"/>
      <c r="D194" s="192" t="s">
        <v>23</v>
      </c>
      <c r="E194" s="331">
        <f t="shared" si="14"/>
        <v>0</v>
      </c>
      <c r="F194" s="331">
        <f t="shared" si="14"/>
        <v>0</v>
      </c>
      <c r="G194" s="331">
        <f t="shared" si="14"/>
        <v>0</v>
      </c>
      <c r="H194" s="381" t="e">
        <f t="shared" si="9"/>
        <v>#DIV/0!</v>
      </c>
    </row>
    <row r="195" spans="1:8" x14ac:dyDescent="0.25">
      <c r="A195" s="528">
        <v>422</v>
      </c>
      <c r="B195" s="528"/>
      <c r="C195" s="528"/>
      <c r="D195" s="67" t="s">
        <v>226</v>
      </c>
      <c r="E195" s="332">
        <f t="shared" si="14"/>
        <v>0</v>
      </c>
      <c r="F195" s="332">
        <f t="shared" si="14"/>
        <v>0</v>
      </c>
      <c r="G195" s="332">
        <f t="shared" si="14"/>
        <v>0</v>
      </c>
      <c r="H195" s="381" t="e">
        <f t="shared" si="9"/>
        <v>#DIV/0!</v>
      </c>
    </row>
    <row r="196" spans="1:8" x14ac:dyDescent="0.25">
      <c r="A196" s="273">
        <v>4221</v>
      </c>
      <c r="B196" s="274"/>
      <c r="C196" s="275"/>
      <c r="D196" s="283" t="s">
        <v>217</v>
      </c>
      <c r="E196" s="333"/>
      <c r="F196" s="375"/>
      <c r="G196" s="333"/>
      <c r="H196" s="381" t="e">
        <f t="shared" si="9"/>
        <v>#DIV/0!</v>
      </c>
    </row>
    <row r="197" spans="1:8" ht="25.5" x14ac:dyDescent="0.25">
      <c r="A197" s="529" t="s">
        <v>95</v>
      </c>
      <c r="B197" s="529"/>
      <c r="C197" s="529"/>
      <c r="D197" s="65" t="s">
        <v>100</v>
      </c>
      <c r="E197" s="326">
        <f>SUM(E198+E206+E224)</f>
        <v>1670</v>
      </c>
      <c r="F197" s="326">
        <f>SUM(F198+F206+F224)</f>
        <v>0</v>
      </c>
      <c r="G197" s="326">
        <f>SUM(G198+G206+G224)</f>
        <v>277.82</v>
      </c>
      <c r="H197" s="381">
        <f t="shared" si="9"/>
        <v>16.635928143712576</v>
      </c>
    </row>
    <row r="198" spans="1:8" s="95" customFormat="1" ht="25.5" x14ac:dyDescent="0.25">
      <c r="A198" s="526" t="s">
        <v>101</v>
      </c>
      <c r="B198" s="526"/>
      <c r="C198" s="526"/>
      <c r="D198" s="285" t="s">
        <v>102</v>
      </c>
      <c r="E198" s="365">
        <f t="shared" ref="E198:G199" si="15">SUM(E199)</f>
        <v>1000</v>
      </c>
      <c r="F198" s="365">
        <f t="shared" si="15"/>
        <v>0</v>
      </c>
      <c r="G198" s="365">
        <f t="shared" si="15"/>
        <v>130</v>
      </c>
      <c r="H198" s="381">
        <f t="shared" si="9"/>
        <v>13</v>
      </c>
    </row>
    <row r="199" spans="1:8" x14ac:dyDescent="0.25">
      <c r="A199" s="530">
        <v>3</v>
      </c>
      <c r="B199" s="530"/>
      <c r="C199" s="530"/>
      <c r="D199" s="293" t="s">
        <v>7</v>
      </c>
      <c r="E199" s="366">
        <f t="shared" si="15"/>
        <v>1000</v>
      </c>
      <c r="F199" s="366">
        <f t="shared" si="15"/>
        <v>0</v>
      </c>
      <c r="G199" s="366">
        <f t="shared" si="15"/>
        <v>130</v>
      </c>
      <c r="H199" s="381">
        <f t="shared" si="9"/>
        <v>13</v>
      </c>
    </row>
    <row r="200" spans="1:8" x14ac:dyDescent="0.25">
      <c r="A200" s="531">
        <v>32</v>
      </c>
      <c r="B200" s="531"/>
      <c r="C200" s="531"/>
      <c r="D200" s="289" t="s">
        <v>16</v>
      </c>
      <c r="E200" s="331">
        <f>SUM(E201+E204)</f>
        <v>1000</v>
      </c>
      <c r="F200" s="331">
        <f>SUM(F201+F204)</f>
        <v>0</v>
      </c>
      <c r="G200" s="331">
        <f>SUM(G201+G204)</f>
        <v>130</v>
      </c>
      <c r="H200" s="381">
        <f t="shared" si="9"/>
        <v>13</v>
      </c>
    </row>
    <row r="201" spans="1:8" x14ac:dyDescent="0.25">
      <c r="A201" s="270">
        <v>323</v>
      </c>
      <c r="B201" s="271"/>
      <c r="C201" s="272"/>
      <c r="D201" s="313" t="s">
        <v>171</v>
      </c>
      <c r="E201" s="332">
        <v>650</v>
      </c>
      <c r="F201" s="332">
        <f>SUM(F203)</f>
        <v>0</v>
      </c>
      <c r="G201" s="332">
        <f>SUM(G202+G203)</f>
        <v>130</v>
      </c>
      <c r="H201" s="381">
        <f t="shared" si="9"/>
        <v>20</v>
      </c>
    </row>
    <row r="202" spans="1:8" x14ac:dyDescent="0.25">
      <c r="A202" s="308">
        <v>3231</v>
      </c>
      <c r="B202" s="309"/>
      <c r="C202" s="310"/>
      <c r="D202" s="320" t="s">
        <v>218</v>
      </c>
      <c r="E202" s="333"/>
      <c r="F202" s="333"/>
      <c r="G202" s="333">
        <v>0</v>
      </c>
      <c r="H202" s="381" t="e">
        <f t="shared" si="9"/>
        <v>#DIV/0!</v>
      </c>
    </row>
    <row r="203" spans="1:8" x14ac:dyDescent="0.25">
      <c r="A203" s="308">
        <v>3239</v>
      </c>
      <c r="B203" s="309"/>
      <c r="C203" s="310"/>
      <c r="D203" s="320" t="s">
        <v>179</v>
      </c>
      <c r="E203" s="333"/>
      <c r="F203" s="375"/>
      <c r="G203" s="333">
        <v>130</v>
      </c>
      <c r="H203" s="381" t="e">
        <f t="shared" si="9"/>
        <v>#DIV/0!</v>
      </c>
    </row>
    <row r="204" spans="1:8" ht="25.5" x14ac:dyDescent="0.25">
      <c r="A204" s="314">
        <v>329</v>
      </c>
      <c r="B204" s="315"/>
      <c r="C204" s="315"/>
      <c r="D204" s="66" t="s">
        <v>180</v>
      </c>
      <c r="E204" s="361">
        <v>350</v>
      </c>
      <c r="F204" s="361">
        <f>SUM(F205)</f>
        <v>0</v>
      </c>
      <c r="G204" s="361">
        <f>SUM(G205)</f>
        <v>0</v>
      </c>
      <c r="H204" s="381">
        <f t="shared" si="9"/>
        <v>0</v>
      </c>
    </row>
    <row r="205" spans="1:8" ht="25.5" x14ac:dyDescent="0.25">
      <c r="A205" s="308">
        <v>3299</v>
      </c>
      <c r="B205" s="309"/>
      <c r="C205" s="310"/>
      <c r="D205" s="325" t="s">
        <v>180</v>
      </c>
      <c r="E205" s="333"/>
      <c r="F205" s="375"/>
      <c r="G205" s="333">
        <v>0</v>
      </c>
      <c r="H205" s="381" t="e">
        <f t="shared" si="9"/>
        <v>#DIV/0!</v>
      </c>
    </row>
    <row r="206" spans="1:8" x14ac:dyDescent="0.25">
      <c r="A206" s="532" t="s">
        <v>103</v>
      </c>
      <c r="B206" s="532"/>
      <c r="C206" s="532"/>
      <c r="D206" s="285" t="s">
        <v>104</v>
      </c>
      <c r="E206" s="365">
        <f>SUM(E207+E216+E218)</f>
        <v>670</v>
      </c>
      <c r="F206" s="365">
        <f>SUM(F207+F218)</f>
        <v>0</v>
      </c>
      <c r="G206" s="365">
        <f>SUM(G207+G218)</f>
        <v>50</v>
      </c>
      <c r="H206" s="381">
        <f t="shared" si="9"/>
        <v>7.4626865671641784</v>
      </c>
    </row>
    <row r="207" spans="1:8" x14ac:dyDescent="0.25">
      <c r="A207" s="290">
        <v>3</v>
      </c>
      <c r="B207" s="291"/>
      <c r="C207" s="292"/>
      <c r="D207" s="265" t="s">
        <v>7</v>
      </c>
      <c r="E207" s="366">
        <f>SUM(E208)</f>
        <v>470</v>
      </c>
      <c r="F207" s="366">
        <f>SUM(F208)</f>
        <v>0</v>
      </c>
      <c r="G207" s="366">
        <f>SUM(G208)</f>
        <v>0</v>
      </c>
      <c r="H207" s="381">
        <f t="shared" si="9"/>
        <v>0</v>
      </c>
    </row>
    <row r="208" spans="1:8" x14ac:dyDescent="0.25">
      <c r="A208" s="286">
        <v>32</v>
      </c>
      <c r="B208" s="287"/>
      <c r="C208" s="288"/>
      <c r="D208" s="307" t="s">
        <v>16</v>
      </c>
      <c r="E208" s="331">
        <f>SUM(E209+E211+E214)</f>
        <v>470</v>
      </c>
      <c r="F208" s="331">
        <f>SUM(F209+F211+F214)</f>
        <v>0</v>
      </c>
      <c r="G208" s="331">
        <f>SUM(G209+G211+G214)</f>
        <v>0</v>
      </c>
      <c r="H208" s="381">
        <f t="shared" si="9"/>
        <v>0</v>
      </c>
    </row>
    <row r="209" spans="1:8" x14ac:dyDescent="0.25">
      <c r="A209" s="270">
        <v>321</v>
      </c>
      <c r="B209" s="271"/>
      <c r="C209" s="272"/>
      <c r="D209" s="313" t="s">
        <v>160</v>
      </c>
      <c r="E209" s="332">
        <f>SUM(E210)</f>
        <v>0</v>
      </c>
      <c r="F209" s="332">
        <f>SUM(F210)</f>
        <v>0</v>
      </c>
      <c r="G209" s="332">
        <f>SUM(G210)</f>
        <v>0</v>
      </c>
      <c r="H209" s="381" t="e">
        <f t="shared" si="9"/>
        <v>#DIV/0!</v>
      </c>
    </row>
    <row r="210" spans="1:8" s="92" customFormat="1" x14ac:dyDescent="0.25">
      <c r="A210" s="308">
        <v>3211</v>
      </c>
      <c r="B210" s="309"/>
      <c r="C210" s="310"/>
      <c r="D210" s="297" t="s">
        <v>161</v>
      </c>
      <c r="E210" s="333"/>
      <c r="F210" s="375"/>
      <c r="G210" s="333"/>
      <c r="H210" s="381" t="e">
        <f t="shared" si="9"/>
        <v>#DIV/0!</v>
      </c>
    </row>
    <row r="211" spans="1:8" x14ac:dyDescent="0.25">
      <c r="A211" s="314">
        <v>322</v>
      </c>
      <c r="B211" s="315"/>
      <c r="C211" s="316"/>
      <c r="D211" s="313" t="s">
        <v>164</v>
      </c>
      <c r="E211" s="332">
        <v>270</v>
      </c>
      <c r="F211" s="332">
        <f>SUM(F212+F213)</f>
        <v>0</v>
      </c>
      <c r="G211" s="332">
        <f>SUM(G212+G213)</f>
        <v>0</v>
      </c>
      <c r="H211" s="381">
        <f t="shared" si="9"/>
        <v>0</v>
      </c>
    </row>
    <row r="212" spans="1:8" s="92" customFormat="1" ht="25.5" x14ac:dyDescent="0.25">
      <c r="A212" s="308">
        <v>3221</v>
      </c>
      <c r="B212" s="309"/>
      <c r="C212" s="310"/>
      <c r="D212" s="297" t="s">
        <v>215</v>
      </c>
      <c r="E212" s="333"/>
      <c r="F212" s="375"/>
      <c r="G212" s="333">
        <v>0</v>
      </c>
      <c r="H212" s="381" t="e">
        <f t="shared" si="9"/>
        <v>#DIV/0!</v>
      </c>
    </row>
    <row r="213" spans="1:8" x14ac:dyDescent="0.25">
      <c r="A213" s="308">
        <v>3225</v>
      </c>
      <c r="B213" s="309"/>
      <c r="C213" s="310"/>
      <c r="D213" s="297" t="s">
        <v>216</v>
      </c>
      <c r="E213" s="333"/>
      <c r="F213" s="375"/>
      <c r="G213" s="333"/>
      <c r="H213" s="381" t="e">
        <f t="shared" si="9"/>
        <v>#DIV/0!</v>
      </c>
    </row>
    <row r="214" spans="1:8" x14ac:dyDescent="0.25">
      <c r="A214" s="383">
        <v>323</v>
      </c>
      <c r="B214" s="384"/>
      <c r="C214" s="385"/>
      <c r="D214" s="386" t="s">
        <v>171</v>
      </c>
      <c r="E214" s="387">
        <v>200</v>
      </c>
      <c r="F214" s="387">
        <f>SUM(F215)</f>
        <v>0</v>
      </c>
      <c r="G214" s="387">
        <f>SUM(G215)</f>
        <v>0</v>
      </c>
      <c r="H214" s="381">
        <f t="shared" si="9"/>
        <v>0</v>
      </c>
    </row>
    <row r="215" spans="1:8" x14ac:dyDescent="0.25">
      <c r="A215" s="308">
        <v>3239</v>
      </c>
      <c r="B215" s="309"/>
      <c r="C215" s="310"/>
      <c r="D215" s="297" t="s">
        <v>179</v>
      </c>
      <c r="E215" s="333"/>
      <c r="F215" s="375"/>
      <c r="G215" s="333"/>
      <c r="H215" s="381" t="e">
        <f t="shared" si="9"/>
        <v>#DIV/0!</v>
      </c>
    </row>
    <row r="216" spans="1:8" ht="25.5" x14ac:dyDescent="0.25">
      <c r="A216" s="383">
        <v>329</v>
      </c>
      <c r="B216" s="384"/>
      <c r="C216" s="385"/>
      <c r="D216" s="386" t="s">
        <v>180</v>
      </c>
      <c r="E216" s="387">
        <v>200</v>
      </c>
      <c r="F216" s="404"/>
      <c r="G216" s="387"/>
      <c r="H216" s="381">
        <f t="shared" si="9"/>
        <v>0</v>
      </c>
    </row>
    <row r="217" spans="1:8" s="95" customFormat="1" ht="25.5" x14ac:dyDescent="0.25">
      <c r="A217" s="308">
        <v>3299</v>
      </c>
      <c r="B217" s="309"/>
      <c r="C217" s="310"/>
      <c r="D217" s="297" t="s">
        <v>180</v>
      </c>
      <c r="E217" s="333"/>
      <c r="F217" s="375"/>
      <c r="G217" s="333"/>
      <c r="H217" s="381" t="e">
        <f t="shared" si="9"/>
        <v>#DIV/0!</v>
      </c>
    </row>
    <row r="218" spans="1:8" s="92" customFormat="1" ht="25.5" x14ac:dyDescent="0.25">
      <c r="A218" s="533">
        <v>4</v>
      </c>
      <c r="B218" s="533"/>
      <c r="C218" s="533"/>
      <c r="D218" s="293" t="s">
        <v>9</v>
      </c>
      <c r="E218" s="366">
        <f t="shared" ref="E218:G219" si="16">SUM(E219)</f>
        <v>0</v>
      </c>
      <c r="F218" s="366">
        <f t="shared" si="16"/>
        <v>0</v>
      </c>
      <c r="G218" s="366">
        <f t="shared" si="16"/>
        <v>50</v>
      </c>
      <c r="H218" s="381" t="e">
        <f t="shared" ref="H218:H281" si="17">SUM(G218/E218*100)</f>
        <v>#DIV/0!</v>
      </c>
    </row>
    <row r="219" spans="1:8" ht="25.5" x14ac:dyDescent="0.25">
      <c r="A219" s="531">
        <v>42</v>
      </c>
      <c r="B219" s="531"/>
      <c r="C219" s="531"/>
      <c r="D219" s="192" t="s">
        <v>23</v>
      </c>
      <c r="E219" s="331">
        <f>SUM(E220+E222)</f>
        <v>0</v>
      </c>
      <c r="F219" s="331">
        <f t="shared" si="16"/>
        <v>0</v>
      </c>
      <c r="G219" s="331">
        <f>SUM(G220+G222)</f>
        <v>50</v>
      </c>
      <c r="H219" s="381" t="e">
        <f t="shared" si="17"/>
        <v>#DIV/0!</v>
      </c>
    </row>
    <row r="220" spans="1:8" x14ac:dyDescent="0.25">
      <c r="A220" s="270">
        <v>422</v>
      </c>
      <c r="B220" s="271"/>
      <c r="C220" s="272"/>
      <c r="D220" s="284" t="s">
        <v>226</v>
      </c>
      <c r="E220" s="332">
        <v>0</v>
      </c>
      <c r="F220" s="332">
        <f>SUM(F222)</f>
        <v>0</v>
      </c>
      <c r="G220" s="332">
        <f>SUM(G221)</f>
        <v>0</v>
      </c>
      <c r="H220" s="381" t="e">
        <f t="shared" si="17"/>
        <v>#DIV/0!</v>
      </c>
    </row>
    <row r="221" spans="1:8" x14ac:dyDescent="0.25">
      <c r="A221" s="273">
        <v>4221</v>
      </c>
      <c r="B221" s="274"/>
      <c r="C221" s="275"/>
      <c r="D221" s="283" t="s">
        <v>217</v>
      </c>
      <c r="E221" s="333"/>
      <c r="F221" s="333"/>
      <c r="G221" s="333"/>
      <c r="H221" s="381" t="e">
        <f t="shared" si="17"/>
        <v>#DIV/0!</v>
      </c>
    </row>
    <row r="222" spans="1:8" ht="25.5" x14ac:dyDescent="0.25">
      <c r="A222" s="391">
        <v>424</v>
      </c>
      <c r="B222" s="392"/>
      <c r="C222" s="393"/>
      <c r="D222" s="394" t="s">
        <v>198</v>
      </c>
      <c r="E222" s="387">
        <v>0</v>
      </c>
      <c r="F222" s="404"/>
      <c r="G222" s="387">
        <f>SUM(G223)</f>
        <v>50</v>
      </c>
      <c r="H222" s="381" t="e">
        <f t="shared" si="17"/>
        <v>#DIV/0!</v>
      </c>
    </row>
    <row r="223" spans="1:8" x14ac:dyDescent="0.25">
      <c r="A223" s="388">
        <v>4241</v>
      </c>
      <c r="B223" s="389"/>
      <c r="C223" s="390"/>
      <c r="D223" s="283" t="s">
        <v>199</v>
      </c>
      <c r="E223" s="333"/>
      <c r="F223" s="375"/>
      <c r="G223" s="333">
        <v>50</v>
      </c>
      <c r="H223" s="381" t="e">
        <f t="shared" si="17"/>
        <v>#DIV/0!</v>
      </c>
    </row>
    <row r="224" spans="1:8" ht="25.5" x14ac:dyDescent="0.25">
      <c r="A224" s="532" t="s">
        <v>234</v>
      </c>
      <c r="B224" s="532"/>
      <c r="C224" s="532"/>
      <c r="D224" s="285" t="s">
        <v>235</v>
      </c>
      <c r="E224" s="365">
        <f>SUM(E225+E234)</f>
        <v>0</v>
      </c>
      <c r="F224" s="365">
        <f>SUM(F225+F234)</f>
        <v>0</v>
      </c>
      <c r="G224" s="365">
        <f>SUM(G225+G234)</f>
        <v>97.82</v>
      </c>
      <c r="H224" s="381" t="e">
        <f t="shared" si="17"/>
        <v>#DIV/0!</v>
      </c>
    </row>
    <row r="225" spans="1:10" x14ac:dyDescent="0.25">
      <c r="A225" s="290">
        <v>3</v>
      </c>
      <c r="B225" s="291"/>
      <c r="C225" s="292"/>
      <c r="D225" s="265" t="s">
        <v>7</v>
      </c>
      <c r="E225" s="366">
        <f>SUM(E226)</f>
        <v>0</v>
      </c>
      <c r="F225" s="366">
        <f>SUM(F226)</f>
        <v>0</v>
      </c>
      <c r="G225" s="366">
        <f>SUM(G226)</f>
        <v>97.82</v>
      </c>
      <c r="H225" s="381" t="e">
        <f t="shared" si="17"/>
        <v>#DIV/0!</v>
      </c>
    </row>
    <row r="226" spans="1:10" x14ac:dyDescent="0.25">
      <c r="A226" s="286">
        <v>32</v>
      </c>
      <c r="B226" s="287"/>
      <c r="C226" s="288"/>
      <c r="D226" s="307" t="s">
        <v>16</v>
      </c>
      <c r="E226" s="331">
        <f>SUM(E227+E229+E232)</f>
        <v>0</v>
      </c>
      <c r="F226" s="331">
        <f>SUM(F227+F229+F231)</f>
        <v>0</v>
      </c>
      <c r="G226" s="331">
        <f>SUM(G227+G229+G232)</f>
        <v>97.82</v>
      </c>
      <c r="H226" s="381" t="e">
        <f t="shared" si="17"/>
        <v>#DIV/0!</v>
      </c>
    </row>
    <row r="227" spans="1:10" x14ac:dyDescent="0.25">
      <c r="A227" s="270">
        <v>321</v>
      </c>
      <c r="B227" s="271"/>
      <c r="C227" s="272"/>
      <c r="D227" s="313" t="s">
        <v>160</v>
      </c>
      <c r="E227" s="332">
        <f>SUM(E228)</f>
        <v>0</v>
      </c>
      <c r="F227" s="332">
        <f>SUM(F228)</f>
        <v>0</v>
      </c>
      <c r="G227" s="332">
        <f>SUM(G228)</f>
        <v>0</v>
      </c>
      <c r="H227" s="381" t="e">
        <f t="shared" si="17"/>
        <v>#DIV/0!</v>
      </c>
    </row>
    <row r="228" spans="1:10" x14ac:dyDescent="0.25">
      <c r="A228" s="308">
        <v>3211</v>
      </c>
      <c r="B228" s="309"/>
      <c r="C228" s="310"/>
      <c r="D228" s="297" t="s">
        <v>161</v>
      </c>
      <c r="E228" s="333"/>
      <c r="F228" s="375"/>
      <c r="G228" s="333"/>
      <c r="H228" s="381" t="e">
        <f t="shared" si="17"/>
        <v>#DIV/0!</v>
      </c>
    </row>
    <row r="229" spans="1:10" x14ac:dyDescent="0.25">
      <c r="A229" s="314">
        <v>322</v>
      </c>
      <c r="B229" s="315"/>
      <c r="C229" s="316"/>
      <c r="D229" s="313" t="s">
        <v>164</v>
      </c>
      <c r="E229" s="332">
        <v>0</v>
      </c>
      <c r="F229" s="332">
        <f>SUM(F230+F231)</f>
        <v>0</v>
      </c>
      <c r="G229" s="332">
        <f>SUM(G230+G231)</f>
        <v>0</v>
      </c>
      <c r="H229" s="381" t="e">
        <f t="shared" si="17"/>
        <v>#DIV/0!</v>
      </c>
    </row>
    <row r="230" spans="1:10" ht="25.5" x14ac:dyDescent="0.25">
      <c r="A230" s="308">
        <v>3221</v>
      </c>
      <c r="B230" s="309"/>
      <c r="C230" s="310"/>
      <c r="D230" s="297" t="s">
        <v>215</v>
      </c>
      <c r="E230" s="333"/>
      <c r="F230" s="375"/>
      <c r="G230" s="333"/>
      <c r="H230" s="381" t="e">
        <f t="shared" si="17"/>
        <v>#DIV/0!</v>
      </c>
    </row>
    <row r="231" spans="1:10" x14ac:dyDescent="0.25">
      <c r="A231" s="308">
        <v>3225</v>
      </c>
      <c r="B231" s="309"/>
      <c r="C231" s="310"/>
      <c r="D231" s="297" t="s">
        <v>216</v>
      </c>
      <c r="E231" s="333"/>
      <c r="F231" s="375"/>
      <c r="G231" s="333"/>
      <c r="H231" s="381" t="e">
        <f t="shared" si="17"/>
        <v>#DIV/0!</v>
      </c>
    </row>
    <row r="232" spans="1:10" ht="25.5" x14ac:dyDescent="0.25">
      <c r="A232" s="314">
        <v>329</v>
      </c>
      <c r="B232" s="315"/>
      <c r="C232" s="316"/>
      <c r="D232" s="313" t="s">
        <v>250</v>
      </c>
      <c r="E232" s="335">
        <v>0</v>
      </c>
      <c r="F232" s="335">
        <f>SUM(F233)</f>
        <v>0</v>
      </c>
      <c r="G232" s="335">
        <f>SUM(G233)</f>
        <v>97.82</v>
      </c>
      <c r="H232" s="381" t="e">
        <f t="shared" si="17"/>
        <v>#DIV/0!</v>
      </c>
    </row>
    <row r="233" spans="1:10" ht="25.5" x14ac:dyDescent="0.25">
      <c r="A233" s="308">
        <v>3299</v>
      </c>
      <c r="B233" s="309"/>
      <c r="C233" s="310"/>
      <c r="D233" s="297" t="s">
        <v>180</v>
      </c>
      <c r="E233" s="333"/>
      <c r="F233" s="375"/>
      <c r="G233" s="333">
        <v>97.82</v>
      </c>
      <c r="H233" s="381" t="e">
        <f t="shared" si="17"/>
        <v>#DIV/0!</v>
      </c>
    </row>
    <row r="234" spans="1:10" ht="25.5" x14ac:dyDescent="0.25">
      <c r="A234" s="533">
        <v>4</v>
      </c>
      <c r="B234" s="533"/>
      <c r="C234" s="533"/>
      <c r="D234" s="293" t="s">
        <v>9</v>
      </c>
      <c r="E234" s="366">
        <f t="shared" ref="E234:G236" si="18">SUM(E235)</f>
        <v>0</v>
      </c>
      <c r="F234" s="366">
        <f t="shared" si="18"/>
        <v>0</v>
      </c>
      <c r="G234" s="366">
        <f t="shared" si="18"/>
        <v>0</v>
      </c>
      <c r="H234" s="381" t="e">
        <f t="shared" si="17"/>
        <v>#DIV/0!</v>
      </c>
    </row>
    <row r="235" spans="1:10" ht="25.5" x14ac:dyDescent="0.25">
      <c r="A235" s="531">
        <v>42</v>
      </c>
      <c r="B235" s="531"/>
      <c r="C235" s="531"/>
      <c r="D235" s="192" t="s">
        <v>23</v>
      </c>
      <c r="E235" s="331">
        <f t="shared" si="18"/>
        <v>0</v>
      </c>
      <c r="F235" s="331">
        <f t="shared" si="18"/>
        <v>0</v>
      </c>
      <c r="G235" s="331">
        <f t="shared" si="18"/>
        <v>0</v>
      </c>
      <c r="H235" s="381" t="e">
        <f t="shared" si="17"/>
        <v>#DIV/0!</v>
      </c>
      <c r="J235" s="93"/>
    </row>
    <row r="236" spans="1:10" x14ac:dyDescent="0.25">
      <c r="A236" s="270">
        <v>422</v>
      </c>
      <c r="B236" s="271"/>
      <c r="C236" s="272"/>
      <c r="D236" s="284" t="s">
        <v>226</v>
      </c>
      <c r="E236" s="332">
        <v>0</v>
      </c>
      <c r="F236" s="332">
        <f t="shared" si="18"/>
        <v>0</v>
      </c>
      <c r="G236" s="332">
        <f t="shared" si="18"/>
        <v>0</v>
      </c>
      <c r="H236" s="381" t="e">
        <f t="shared" si="17"/>
        <v>#DIV/0!</v>
      </c>
    </row>
    <row r="237" spans="1:10" x14ac:dyDescent="0.25">
      <c r="A237" s="273">
        <v>4221</v>
      </c>
      <c r="B237" s="274"/>
      <c r="C237" s="275"/>
      <c r="D237" s="283" t="s">
        <v>217</v>
      </c>
      <c r="E237" s="333"/>
      <c r="F237" s="375"/>
      <c r="G237" s="333"/>
      <c r="H237" s="381" t="e">
        <f t="shared" si="17"/>
        <v>#DIV/0!</v>
      </c>
    </row>
    <row r="238" spans="1:10" ht="25.5" x14ac:dyDescent="0.25">
      <c r="A238" s="529" t="s">
        <v>96</v>
      </c>
      <c r="B238" s="529"/>
      <c r="C238" s="529"/>
      <c r="D238" s="65" t="s">
        <v>105</v>
      </c>
      <c r="E238" s="364">
        <f>SUM(E239+E252)</f>
        <v>1</v>
      </c>
      <c r="F238" s="364">
        <f>SUM(F239+F252)</f>
        <v>0</v>
      </c>
      <c r="G238" s="364">
        <f>SUM(G239+G252)</f>
        <v>0</v>
      </c>
      <c r="H238" s="381">
        <f t="shared" si="17"/>
        <v>0</v>
      </c>
    </row>
    <row r="239" spans="1:10" ht="25.5" x14ac:dyDescent="0.25">
      <c r="A239" s="526" t="s">
        <v>106</v>
      </c>
      <c r="B239" s="526"/>
      <c r="C239" s="526"/>
      <c r="D239" s="285" t="s">
        <v>107</v>
      </c>
      <c r="E239" s="365">
        <f>SUM(E240)</f>
        <v>1</v>
      </c>
      <c r="F239" s="365">
        <f>SUM(F240)</f>
        <v>0</v>
      </c>
      <c r="G239" s="365">
        <f>SUM(G240)</f>
        <v>0</v>
      </c>
      <c r="H239" s="381">
        <f t="shared" si="17"/>
        <v>0</v>
      </c>
    </row>
    <row r="240" spans="1:10" x14ac:dyDescent="0.25">
      <c r="A240" s="290">
        <v>3</v>
      </c>
      <c r="B240" s="291"/>
      <c r="C240" s="292"/>
      <c r="D240" s="265" t="s">
        <v>7</v>
      </c>
      <c r="E240" s="366">
        <f>SUM(E241+E249)</f>
        <v>1</v>
      </c>
      <c r="F240" s="366">
        <f>SUM(F241+F249)</f>
        <v>0</v>
      </c>
      <c r="G240" s="366">
        <f>SUM(G241+G249)</f>
        <v>0</v>
      </c>
      <c r="H240" s="381">
        <f t="shared" si="17"/>
        <v>0</v>
      </c>
    </row>
    <row r="241" spans="1:10" x14ac:dyDescent="0.25">
      <c r="A241" s="286">
        <v>32</v>
      </c>
      <c r="B241" s="287"/>
      <c r="C241" s="288"/>
      <c r="D241" s="307" t="s">
        <v>16</v>
      </c>
      <c r="E241" s="331">
        <f>SUM(E242+E244+E247)</f>
        <v>1</v>
      </c>
      <c r="F241" s="331">
        <f>SUM(F242+F244+F247)</f>
        <v>0</v>
      </c>
      <c r="G241" s="331">
        <f>SUM(G242+G244+G247)</f>
        <v>0</v>
      </c>
      <c r="H241" s="381">
        <f t="shared" si="17"/>
        <v>0</v>
      </c>
    </row>
    <row r="242" spans="1:10" x14ac:dyDescent="0.25">
      <c r="A242" s="270">
        <v>321</v>
      </c>
      <c r="B242" s="271"/>
      <c r="C242" s="272"/>
      <c r="D242" s="313" t="s">
        <v>160</v>
      </c>
      <c r="E242" s="332">
        <f>SUM(E243)</f>
        <v>0</v>
      </c>
      <c r="F242" s="332">
        <f>SUM(F243)</f>
        <v>0</v>
      </c>
      <c r="G242" s="332">
        <f>SUM(G243)</f>
        <v>0</v>
      </c>
      <c r="H242" s="381" t="e">
        <f t="shared" si="17"/>
        <v>#DIV/0!</v>
      </c>
    </row>
    <row r="243" spans="1:10" x14ac:dyDescent="0.25">
      <c r="A243" s="308">
        <v>3211</v>
      </c>
      <c r="B243" s="309"/>
      <c r="C243" s="310"/>
      <c r="D243" s="297" t="s">
        <v>161</v>
      </c>
      <c r="E243" s="333"/>
      <c r="F243" s="375"/>
      <c r="G243" s="333"/>
      <c r="H243" s="381" t="e">
        <f t="shared" si="17"/>
        <v>#DIV/0!</v>
      </c>
    </row>
    <row r="244" spans="1:10" x14ac:dyDescent="0.25">
      <c r="A244" s="314">
        <v>322</v>
      </c>
      <c r="B244" s="315"/>
      <c r="C244" s="316"/>
      <c r="D244" s="313" t="s">
        <v>164</v>
      </c>
      <c r="E244" s="332">
        <v>1</v>
      </c>
      <c r="F244" s="332">
        <f>SUM(F245+F246)</f>
        <v>0</v>
      </c>
      <c r="G244" s="332">
        <f>SUM(G245+G246)</f>
        <v>0</v>
      </c>
      <c r="H244" s="381">
        <f t="shared" si="17"/>
        <v>0</v>
      </c>
      <c r="J244" s="95"/>
    </row>
    <row r="245" spans="1:10" ht="25.5" x14ac:dyDescent="0.25">
      <c r="A245" s="308">
        <v>3221</v>
      </c>
      <c r="B245" s="309"/>
      <c r="C245" s="310"/>
      <c r="D245" s="297" t="s">
        <v>215</v>
      </c>
      <c r="E245" s="333"/>
      <c r="F245" s="375"/>
      <c r="G245" s="333"/>
      <c r="H245" s="381" t="e">
        <f t="shared" si="17"/>
        <v>#DIV/0!</v>
      </c>
    </row>
    <row r="246" spans="1:10" x14ac:dyDescent="0.25">
      <c r="A246" s="308">
        <v>3225</v>
      </c>
      <c r="B246" s="309"/>
      <c r="C246" s="310"/>
      <c r="D246" s="297" t="s">
        <v>216</v>
      </c>
      <c r="E246" s="333"/>
      <c r="F246" s="375"/>
      <c r="G246" s="333"/>
      <c r="H246" s="381" t="e">
        <f t="shared" si="17"/>
        <v>#DIV/0!</v>
      </c>
    </row>
    <row r="247" spans="1:10" x14ac:dyDescent="0.25">
      <c r="A247" s="314">
        <v>323</v>
      </c>
      <c r="B247" s="315"/>
      <c r="C247" s="316"/>
      <c r="D247" s="313" t="s">
        <v>171</v>
      </c>
      <c r="E247" s="332">
        <f>SUM(E248)</f>
        <v>0</v>
      </c>
      <c r="F247" s="332">
        <f>SUM(F248)</f>
        <v>0</v>
      </c>
      <c r="G247" s="332">
        <f>SUM(G248)</f>
        <v>0</v>
      </c>
      <c r="H247" s="381" t="e">
        <f t="shared" si="17"/>
        <v>#DIV/0!</v>
      </c>
    </row>
    <row r="248" spans="1:10" ht="25.5" x14ac:dyDescent="0.25">
      <c r="A248" s="308">
        <v>3232</v>
      </c>
      <c r="B248" s="309"/>
      <c r="C248" s="310"/>
      <c r="D248" s="297" t="s">
        <v>173</v>
      </c>
      <c r="E248" s="333"/>
      <c r="F248" s="375"/>
      <c r="G248" s="333"/>
      <c r="H248" s="381" t="e">
        <f t="shared" si="17"/>
        <v>#DIV/0!</v>
      </c>
    </row>
    <row r="249" spans="1:10" x14ac:dyDescent="0.25">
      <c r="A249" s="534">
        <v>34</v>
      </c>
      <c r="B249" s="534"/>
      <c r="C249" s="534"/>
      <c r="D249" s="289" t="s">
        <v>50</v>
      </c>
      <c r="E249" s="331">
        <f t="shared" ref="E249:G250" si="19">SUM(E250)</f>
        <v>0</v>
      </c>
      <c r="F249" s="331">
        <f t="shared" si="19"/>
        <v>0</v>
      </c>
      <c r="G249" s="331">
        <f t="shared" si="19"/>
        <v>0</v>
      </c>
      <c r="H249" s="381" t="e">
        <f t="shared" si="17"/>
        <v>#DIV/0!</v>
      </c>
    </row>
    <row r="250" spans="1:10" x14ac:dyDescent="0.25">
      <c r="A250" s="536">
        <v>343</v>
      </c>
      <c r="B250" s="536"/>
      <c r="C250" s="536"/>
      <c r="D250" s="66" t="s">
        <v>204</v>
      </c>
      <c r="E250" s="332">
        <f t="shared" si="19"/>
        <v>0</v>
      </c>
      <c r="F250" s="332">
        <f t="shared" si="19"/>
        <v>0</v>
      </c>
      <c r="G250" s="332">
        <f t="shared" si="19"/>
        <v>0</v>
      </c>
      <c r="H250" s="381" t="e">
        <f t="shared" si="17"/>
        <v>#DIV/0!</v>
      </c>
    </row>
    <row r="251" spans="1:10" x14ac:dyDescent="0.25">
      <c r="A251" s="273">
        <v>3433</v>
      </c>
      <c r="B251" s="274"/>
      <c r="C251" s="275"/>
      <c r="D251" s="297" t="s">
        <v>189</v>
      </c>
      <c r="E251" s="333"/>
      <c r="F251" s="375"/>
      <c r="G251" s="333"/>
      <c r="H251" s="381" t="e">
        <f t="shared" si="17"/>
        <v>#DIV/0!</v>
      </c>
    </row>
    <row r="252" spans="1:10" ht="25.5" x14ac:dyDescent="0.25">
      <c r="A252" s="526" t="s">
        <v>236</v>
      </c>
      <c r="B252" s="526"/>
      <c r="C252" s="526"/>
      <c r="D252" s="285" t="s">
        <v>237</v>
      </c>
      <c r="E252" s="365">
        <f>SUM(E259)</f>
        <v>0</v>
      </c>
      <c r="F252" s="365">
        <f>SUM(F259)</f>
        <v>0</v>
      </c>
      <c r="G252" s="365">
        <f>SUM(G259)</f>
        <v>0</v>
      </c>
      <c r="H252" s="381" t="e">
        <f t="shared" si="17"/>
        <v>#DIV/0!</v>
      </c>
    </row>
    <row r="253" spans="1:10" x14ac:dyDescent="0.25">
      <c r="A253" s="290">
        <v>3</v>
      </c>
      <c r="B253" s="291"/>
      <c r="C253" s="292"/>
      <c r="D253" s="265" t="s">
        <v>7</v>
      </c>
      <c r="E253" s="366">
        <f>SUM(E254+E260)</f>
        <v>0</v>
      </c>
      <c r="F253" s="366">
        <f>SUM(F254)</f>
        <v>0</v>
      </c>
      <c r="G253" s="366">
        <f>SUM(G254)</f>
        <v>0</v>
      </c>
      <c r="H253" s="381" t="e">
        <f t="shared" si="17"/>
        <v>#DIV/0!</v>
      </c>
    </row>
    <row r="254" spans="1:10" x14ac:dyDescent="0.25">
      <c r="A254" s="286">
        <v>32</v>
      </c>
      <c r="B254" s="287"/>
      <c r="C254" s="288"/>
      <c r="D254" s="307" t="s">
        <v>16</v>
      </c>
      <c r="E254" s="331">
        <f>SUM(E255+E258)</f>
        <v>0</v>
      </c>
      <c r="F254" s="331">
        <f>SUM(F255+F258+F260)</f>
        <v>0</v>
      </c>
      <c r="G254" s="331">
        <f>SUM(G255+G258+G260)</f>
        <v>0</v>
      </c>
      <c r="H254" s="381" t="e">
        <f t="shared" si="17"/>
        <v>#DIV/0!</v>
      </c>
    </row>
    <row r="255" spans="1:10" x14ac:dyDescent="0.25">
      <c r="A255" s="314">
        <v>322</v>
      </c>
      <c r="B255" s="315"/>
      <c r="C255" s="316"/>
      <c r="D255" s="313" t="s">
        <v>164</v>
      </c>
      <c r="E255" s="332">
        <f>SUM(E256+E257)</f>
        <v>0</v>
      </c>
      <c r="F255" s="332">
        <f>SUM(F256+F257)</f>
        <v>0</v>
      </c>
      <c r="G255" s="332">
        <f>SUM(G256+G257)</f>
        <v>0</v>
      </c>
      <c r="H255" s="381" t="e">
        <f t="shared" si="17"/>
        <v>#DIV/0!</v>
      </c>
    </row>
    <row r="256" spans="1:10" ht="25.5" x14ac:dyDescent="0.25">
      <c r="A256" s="308">
        <v>3221</v>
      </c>
      <c r="B256" s="309"/>
      <c r="C256" s="310"/>
      <c r="D256" s="297" t="s">
        <v>215</v>
      </c>
      <c r="E256" s="333">
        <v>0</v>
      </c>
      <c r="F256" s="375"/>
      <c r="G256" s="333"/>
      <c r="H256" s="381" t="e">
        <f t="shared" si="17"/>
        <v>#DIV/0!</v>
      </c>
    </row>
    <row r="257" spans="1:10" x14ac:dyDescent="0.25">
      <c r="A257" s="308">
        <v>3225</v>
      </c>
      <c r="B257" s="309"/>
      <c r="C257" s="310"/>
      <c r="D257" s="297" t="s">
        <v>216</v>
      </c>
      <c r="E257" s="333">
        <v>0</v>
      </c>
      <c r="F257" s="375"/>
      <c r="G257" s="333"/>
      <c r="H257" s="381" t="e">
        <f t="shared" si="17"/>
        <v>#DIV/0!</v>
      </c>
    </row>
    <row r="258" spans="1:10" x14ac:dyDescent="0.25">
      <c r="A258" s="314">
        <v>323</v>
      </c>
      <c r="B258" s="315"/>
      <c r="C258" s="316"/>
      <c r="D258" s="313" t="s">
        <v>171</v>
      </c>
      <c r="E258" s="332">
        <f>SUM(E259)</f>
        <v>0</v>
      </c>
      <c r="F258" s="332">
        <f>SUM(F259)</f>
        <v>0</v>
      </c>
      <c r="G258" s="332">
        <f>SUM(G259)</f>
        <v>0</v>
      </c>
      <c r="H258" s="381" t="e">
        <f t="shared" si="17"/>
        <v>#DIV/0!</v>
      </c>
    </row>
    <row r="259" spans="1:10" ht="25.5" x14ac:dyDescent="0.25">
      <c r="A259" s="308">
        <v>3232</v>
      </c>
      <c r="B259" s="309"/>
      <c r="C259" s="310"/>
      <c r="D259" s="297" t="s">
        <v>173</v>
      </c>
      <c r="E259" s="333">
        <v>0</v>
      </c>
      <c r="F259" s="375"/>
      <c r="G259" s="333"/>
      <c r="H259" s="381" t="e">
        <f t="shared" si="17"/>
        <v>#DIV/0!</v>
      </c>
    </row>
    <row r="260" spans="1:10" ht="25.5" x14ac:dyDescent="0.25">
      <c r="A260" s="536">
        <v>329</v>
      </c>
      <c r="B260" s="536"/>
      <c r="C260" s="536"/>
      <c r="D260" s="66" t="s">
        <v>180</v>
      </c>
      <c r="E260" s="332">
        <f>SUM(E261)</f>
        <v>0</v>
      </c>
      <c r="F260" s="332">
        <f>SUM(F261)</f>
        <v>0</v>
      </c>
      <c r="G260" s="332">
        <f>SUM(G261)</f>
        <v>0</v>
      </c>
      <c r="H260" s="381" t="e">
        <f t="shared" si="17"/>
        <v>#DIV/0!</v>
      </c>
    </row>
    <row r="261" spans="1:10" ht="25.5" x14ac:dyDescent="0.25">
      <c r="A261" s="273">
        <v>3299</v>
      </c>
      <c r="B261" s="274"/>
      <c r="C261" s="275"/>
      <c r="D261" s="297" t="s">
        <v>180</v>
      </c>
      <c r="E261" s="333">
        <v>0</v>
      </c>
      <c r="F261" s="375"/>
      <c r="G261" s="333"/>
      <c r="H261" s="381" t="e">
        <f t="shared" si="17"/>
        <v>#DIV/0!</v>
      </c>
    </row>
    <row r="262" spans="1:10" ht="25.5" x14ac:dyDescent="0.25">
      <c r="A262" s="529" t="s">
        <v>99</v>
      </c>
      <c r="B262" s="529"/>
      <c r="C262" s="529"/>
      <c r="D262" s="65" t="s">
        <v>108</v>
      </c>
      <c r="E262" s="326">
        <f t="shared" ref="E262:G266" si="20">SUM(E263)</f>
        <v>7100</v>
      </c>
      <c r="F262" s="326">
        <f t="shared" si="20"/>
        <v>0</v>
      </c>
      <c r="G262" s="326">
        <f t="shared" si="20"/>
        <v>2558.92</v>
      </c>
      <c r="H262" s="381">
        <f t="shared" si="17"/>
        <v>36.04112676056338</v>
      </c>
    </row>
    <row r="263" spans="1:10" ht="25.5" x14ac:dyDescent="0.25">
      <c r="A263" s="526" t="s">
        <v>93</v>
      </c>
      <c r="B263" s="526"/>
      <c r="C263" s="526"/>
      <c r="D263" s="285" t="s">
        <v>97</v>
      </c>
      <c r="E263" s="365">
        <f t="shared" si="20"/>
        <v>7100</v>
      </c>
      <c r="F263" s="365">
        <f t="shared" si="20"/>
        <v>0</v>
      </c>
      <c r="G263" s="365">
        <f t="shared" si="20"/>
        <v>2558.92</v>
      </c>
      <c r="H263" s="381">
        <f t="shared" si="17"/>
        <v>36.04112676056338</v>
      </c>
    </row>
    <row r="264" spans="1:10" x14ac:dyDescent="0.25">
      <c r="A264" s="530">
        <v>3</v>
      </c>
      <c r="B264" s="530"/>
      <c r="C264" s="530"/>
      <c r="D264" s="293" t="s">
        <v>7</v>
      </c>
      <c r="E264" s="366">
        <f t="shared" si="20"/>
        <v>7100</v>
      </c>
      <c r="F264" s="366">
        <f t="shared" si="20"/>
        <v>0</v>
      </c>
      <c r="G264" s="366">
        <f t="shared" si="20"/>
        <v>2558.92</v>
      </c>
      <c r="H264" s="381">
        <f t="shared" si="17"/>
        <v>36.04112676056338</v>
      </c>
    </row>
    <row r="265" spans="1:10" x14ac:dyDescent="0.25">
      <c r="A265" s="531">
        <v>32</v>
      </c>
      <c r="B265" s="531"/>
      <c r="C265" s="531"/>
      <c r="D265" s="289" t="s">
        <v>16</v>
      </c>
      <c r="E265" s="331">
        <f t="shared" si="20"/>
        <v>7100</v>
      </c>
      <c r="F265" s="331">
        <f t="shared" si="20"/>
        <v>0</v>
      </c>
      <c r="G265" s="331">
        <f t="shared" si="20"/>
        <v>2558.92</v>
      </c>
      <c r="H265" s="381">
        <f t="shared" si="17"/>
        <v>36.04112676056338</v>
      </c>
      <c r="J265" s="95"/>
    </row>
    <row r="266" spans="1:10" x14ac:dyDescent="0.25">
      <c r="A266" s="270">
        <v>322</v>
      </c>
      <c r="B266" s="271"/>
      <c r="C266" s="272"/>
      <c r="D266" s="313" t="s">
        <v>164</v>
      </c>
      <c r="E266" s="332">
        <v>7100</v>
      </c>
      <c r="F266" s="332">
        <f t="shared" si="20"/>
        <v>0</v>
      </c>
      <c r="G266" s="332">
        <f t="shared" si="20"/>
        <v>2558.92</v>
      </c>
      <c r="H266" s="381">
        <f t="shared" si="17"/>
        <v>36.04112676056338</v>
      </c>
    </row>
    <row r="267" spans="1:10" x14ac:dyDescent="0.25">
      <c r="A267" s="273">
        <v>3222</v>
      </c>
      <c r="B267" s="274"/>
      <c r="C267" s="275"/>
      <c r="D267" s="297" t="s">
        <v>166</v>
      </c>
      <c r="E267" s="333"/>
      <c r="F267" s="375"/>
      <c r="G267" s="333">
        <v>2558.92</v>
      </c>
      <c r="H267" s="381" t="e">
        <f t="shared" si="17"/>
        <v>#DIV/0!</v>
      </c>
    </row>
    <row r="268" spans="1:10" ht="38.25" x14ac:dyDescent="0.25">
      <c r="A268" s="535" t="s">
        <v>118</v>
      </c>
      <c r="B268" s="535"/>
      <c r="C268" s="535"/>
      <c r="D268" s="65" t="s">
        <v>109</v>
      </c>
      <c r="E268" s="364">
        <f>SUM(E269)</f>
        <v>80</v>
      </c>
      <c r="F268" s="364">
        <f>SUM(F269)</f>
        <v>0</v>
      </c>
      <c r="G268" s="364">
        <f>SUM(G269)</f>
        <v>0</v>
      </c>
      <c r="H268" s="381">
        <f t="shared" si="17"/>
        <v>0</v>
      </c>
    </row>
    <row r="269" spans="1:10" ht="25.5" x14ac:dyDescent="0.25">
      <c r="A269" s="279" t="s">
        <v>120</v>
      </c>
      <c r="B269" s="280" t="s">
        <v>119</v>
      </c>
      <c r="C269" s="321"/>
      <c r="D269" s="322" t="s">
        <v>97</v>
      </c>
      <c r="E269" s="365">
        <f t="shared" ref="E269:G272" si="21">SUM(E270)</f>
        <v>80</v>
      </c>
      <c r="F269" s="365">
        <f t="shared" si="21"/>
        <v>0</v>
      </c>
      <c r="G269" s="365">
        <f t="shared" si="21"/>
        <v>0</v>
      </c>
      <c r="H269" s="381">
        <f t="shared" si="17"/>
        <v>0</v>
      </c>
    </row>
    <row r="270" spans="1:10" ht="14.45" customHeight="1" x14ac:dyDescent="0.25">
      <c r="A270" s="533">
        <v>3</v>
      </c>
      <c r="B270" s="533"/>
      <c r="C270" s="533"/>
      <c r="D270" s="293" t="s">
        <v>7</v>
      </c>
      <c r="E270" s="366">
        <f t="shared" si="21"/>
        <v>80</v>
      </c>
      <c r="F270" s="366">
        <f t="shared" si="21"/>
        <v>0</v>
      </c>
      <c r="G270" s="366">
        <f t="shared" si="21"/>
        <v>0</v>
      </c>
      <c r="H270" s="381">
        <f t="shared" si="17"/>
        <v>0</v>
      </c>
      <c r="J270" s="95"/>
    </row>
    <row r="271" spans="1:10" ht="14.45" customHeight="1" x14ac:dyDescent="0.25">
      <c r="A271" s="531">
        <v>38</v>
      </c>
      <c r="B271" s="531"/>
      <c r="C271" s="531"/>
      <c r="D271" s="289" t="s">
        <v>51</v>
      </c>
      <c r="E271" s="331">
        <f t="shared" si="21"/>
        <v>80</v>
      </c>
      <c r="F271" s="331">
        <f t="shared" si="21"/>
        <v>0</v>
      </c>
      <c r="G271" s="331">
        <f t="shared" si="21"/>
        <v>0</v>
      </c>
      <c r="H271" s="381">
        <f t="shared" si="17"/>
        <v>0</v>
      </c>
    </row>
    <row r="272" spans="1:10" x14ac:dyDescent="0.25">
      <c r="A272" s="270">
        <v>381</v>
      </c>
      <c r="B272" s="271"/>
      <c r="C272" s="272"/>
      <c r="D272" s="313" t="s">
        <v>146</v>
      </c>
      <c r="E272" s="332">
        <v>80</v>
      </c>
      <c r="F272" s="332">
        <f t="shared" si="21"/>
        <v>0</v>
      </c>
      <c r="G272" s="332">
        <f t="shared" si="21"/>
        <v>0</v>
      </c>
      <c r="H272" s="381">
        <f t="shared" si="17"/>
        <v>0</v>
      </c>
    </row>
    <row r="273" spans="1:10" x14ac:dyDescent="0.25">
      <c r="A273" s="273">
        <v>3812</v>
      </c>
      <c r="B273" s="274"/>
      <c r="C273" s="275"/>
      <c r="D273" s="297" t="s">
        <v>191</v>
      </c>
      <c r="E273" s="333"/>
      <c r="F273" s="333"/>
      <c r="G273" s="333">
        <v>0</v>
      </c>
      <c r="H273" s="381" t="e">
        <f t="shared" si="17"/>
        <v>#DIV/0!</v>
      </c>
    </row>
    <row r="274" spans="1:10" s="93" customFormat="1" x14ac:dyDescent="0.25">
      <c r="A274" s="537" t="s">
        <v>115</v>
      </c>
      <c r="B274" s="538"/>
      <c r="C274" s="539"/>
      <c r="D274" s="52" t="s">
        <v>114</v>
      </c>
      <c r="E274" s="326">
        <f>SUM(E275+E280)</f>
        <v>0</v>
      </c>
      <c r="F274" s="326">
        <f>SUM(F275+F280)</f>
        <v>0</v>
      </c>
      <c r="G274" s="326">
        <f>SUM(G275+G280)</f>
        <v>0</v>
      </c>
      <c r="H274" s="381" t="e">
        <f t="shared" si="17"/>
        <v>#DIV/0!</v>
      </c>
    </row>
    <row r="275" spans="1:10" s="95" customFormat="1" x14ac:dyDescent="0.25">
      <c r="A275" s="514" t="s">
        <v>110</v>
      </c>
      <c r="B275" s="515"/>
      <c r="C275" s="516"/>
      <c r="D275" s="285" t="s">
        <v>116</v>
      </c>
      <c r="E275" s="371">
        <f t="shared" ref="E275:G278" si="22">SUM(E276)</f>
        <v>0</v>
      </c>
      <c r="F275" s="371">
        <f t="shared" si="22"/>
        <v>0</v>
      </c>
      <c r="G275" s="371">
        <f t="shared" si="22"/>
        <v>0</v>
      </c>
      <c r="H275" s="381" t="e">
        <f t="shared" si="17"/>
        <v>#DIV/0!</v>
      </c>
    </row>
    <row r="276" spans="1:10" ht="14.45" customHeight="1" x14ac:dyDescent="0.25">
      <c r="A276" s="520">
        <v>3</v>
      </c>
      <c r="B276" s="521"/>
      <c r="C276" s="522"/>
      <c r="D276" s="293" t="s">
        <v>7</v>
      </c>
      <c r="E276" s="372">
        <f t="shared" si="22"/>
        <v>0</v>
      </c>
      <c r="F276" s="372">
        <f t="shared" si="22"/>
        <v>0</v>
      </c>
      <c r="G276" s="372">
        <f t="shared" si="22"/>
        <v>0</v>
      </c>
      <c r="H276" s="381" t="e">
        <f t="shared" si="17"/>
        <v>#DIV/0!</v>
      </c>
    </row>
    <row r="277" spans="1:10" x14ac:dyDescent="0.25">
      <c r="A277" s="523">
        <v>32</v>
      </c>
      <c r="B277" s="524"/>
      <c r="C277" s="525"/>
      <c r="D277" s="289" t="s">
        <v>16</v>
      </c>
      <c r="E277" s="373">
        <f t="shared" si="22"/>
        <v>0</v>
      </c>
      <c r="F277" s="373">
        <f t="shared" si="22"/>
        <v>0</v>
      </c>
      <c r="G277" s="373">
        <f t="shared" si="22"/>
        <v>0</v>
      </c>
      <c r="H277" s="381" t="e">
        <f t="shared" si="17"/>
        <v>#DIV/0!</v>
      </c>
    </row>
    <row r="278" spans="1:10" x14ac:dyDescent="0.25">
      <c r="A278" s="270">
        <v>322</v>
      </c>
      <c r="B278" s="271"/>
      <c r="C278" s="272"/>
      <c r="D278" s="66" t="s">
        <v>164</v>
      </c>
      <c r="E278" s="374">
        <v>0</v>
      </c>
      <c r="F278" s="374">
        <f t="shared" si="22"/>
        <v>0</v>
      </c>
      <c r="G278" s="374">
        <f t="shared" si="22"/>
        <v>0</v>
      </c>
      <c r="H278" s="381" t="e">
        <f t="shared" si="17"/>
        <v>#DIV/0!</v>
      </c>
    </row>
    <row r="279" spans="1:10" x14ac:dyDescent="0.25">
      <c r="A279" s="273">
        <v>3222</v>
      </c>
      <c r="B279" s="274"/>
      <c r="C279" s="275"/>
      <c r="D279" s="44" t="s">
        <v>166</v>
      </c>
      <c r="E279" s="375"/>
      <c r="F279" s="375"/>
      <c r="G279" s="333">
        <v>0</v>
      </c>
      <c r="H279" s="381" t="e">
        <f t="shared" si="17"/>
        <v>#DIV/0!</v>
      </c>
    </row>
    <row r="280" spans="1:10" x14ac:dyDescent="0.25">
      <c r="A280" s="514" t="s">
        <v>68</v>
      </c>
      <c r="B280" s="515"/>
      <c r="C280" s="516"/>
      <c r="D280" s="285" t="s">
        <v>117</v>
      </c>
      <c r="E280" s="371">
        <f t="shared" ref="E280:G283" si="23">SUM(E281)</f>
        <v>0</v>
      </c>
      <c r="F280" s="371">
        <f t="shared" si="23"/>
        <v>0</v>
      </c>
      <c r="G280" s="371">
        <f t="shared" si="23"/>
        <v>0</v>
      </c>
      <c r="H280" s="381" t="e">
        <f t="shared" si="17"/>
        <v>#DIV/0!</v>
      </c>
    </row>
    <row r="281" spans="1:10" x14ac:dyDescent="0.25">
      <c r="A281" s="520">
        <v>3</v>
      </c>
      <c r="B281" s="521"/>
      <c r="C281" s="522"/>
      <c r="D281" s="293" t="s">
        <v>7</v>
      </c>
      <c r="E281" s="372">
        <f t="shared" si="23"/>
        <v>0</v>
      </c>
      <c r="F281" s="372">
        <f t="shared" si="23"/>
        <v>0</v>
      </c>
      <c r="G281" s="372">
        <f t="shared" si="23"/>
        <v>0</v>
      </c>
      <c r="H281" s="381" t="e">
        <f t="shared" si="17"/>
        <v>#DIV/0!</v>
      </c>
    </row>
    <row r="282" spans="1:10" x14ac:dyDescent="0.25">
      <c r="A282" s="523">
        <v>32</v>
      </c>
      <c r="B282" s="524"/>
      <c r="C282" s="525"/>
      <c r="D282" s="289" t="s">
        <v>16</v>
      </c>
      <c r="E282" s="373">
        <f t="shared" si="23"/>
        <v>0</v>
      </c>
      <c r="F282" s="373">
        <f t="shared" si="23"/>
        <v>0</v>
      </c>
      <c r="G282" s="373">
        <f t="shared" si="23"/>
        <v>0</v>
      </c>
      <c r="H282" s="381" t="e">
        <f t="shared" ref="H282:H284" si="24">SUM(G282/E282*100)</f>
        <v>#DIV/0!</v>
      </c>
    </row>
    <row r="283" spans="1:10" x14ac:dyDescent="0.25">
      <c r="A283" s="270">
        <v>322</v>
      </c>
      <c r="B283" s="271"/>
      <c r="C283" s="272"/>
      <c r="D283" s="66" t="s">
        <v>164</v>
      </c>
      <c r="E283" s="374">
        <v>0</v>
      </c>
      <c r="F283" s="374">
        <f t="shared" si="23"/>
        <v>0</v>
      </c>
      <c r="G283" s="374">
        <f t="shared" si="23"/>
        <v>0</v>
      </c>
      <c r="H283" s="381" t="e">
        <f t="shared" si="24"/>
        <v>#DIV/0!</v>
      </c>
    </row>
    <row r="284" spans="1:10" x14ac:dyDescent="0.25">
      <c r="A284" s="273">
        <v>3222</v>
      </c>
      <c r="B284" s="274"/>
      <c r="C284" s="275"/>
      <c r="D284" s="44" t="s">
        <v>166</v>
      </c>
      <c r="E284" s="375"/>
      <c r="F284" s="375"/>
      <c r="G284" s="333">
        <v>0</v>
      </c>
      <c r="H284" s="381" t="e">
        <f t="shared" si="24"/>
        <v>#DIV/0!</v>
      </c>
    </row>
    <row r="285" spans="1:10" x14ac:dyDescent="0.25">
      <c r="J285" s="93"/>
    </row>
  </sheetData>
  <mergeCells count="84">
    <mergeCell ref="A274:C274"/>
    <mergeCell ref="A282:C282"/>
    <mergeCell ref="A275:C275"/>
    <mergeCell ref="A276:C276"/>
    <mergeCell ref="A277:C277"/>
    <mergeCell ref="A280:C280"/>
    <mergeCell ref="A281:C281"/>
    <mergeCell ref="A268:C268"/>
    <mergeCell ref="A270:C270"/>
    <mergeCell ref="A271:C271"/>
    <mergeCell ref="A250:C250"/>
    <mergeCell ref="A262:C262"/>
    <mergeCell ref="A263:C263"/>
    <mergeCell ref="A264:C264"/>
    <mergeCell ref="A265:C265"/>
    <mergeCell ref="A252:C252"/>
    <mergeCell ref="A260:C260"/>
    <mergeCell ref="A219:C219"/>
    <mergeCell ref="A238:C238"/>
    <mergeCell ref="A239:C239"/>
    <mergeCell ref="A249:C249"/>
    <mergeCell ref="A224:C224"/>
    <mergeCell ref="A234:C234"/>
    <mergeCell ref="A235:C235"/>
    <mergeCell ref="A198:C198"/>
    <mergeCell ref="A199:C199"/>
    <mergeCell ref="A200:C200"/>
    <mergeCell ref="A206:C206"/>
    <mergeCell ref="A218:C218"/>
    <mergeCell ref="A187:C187"/>
    <mergeCell ref="A188:C188"/>
    <mergeCell ref="A189:C189"/>
    <mergeCell ref="A195:C195"/>
    <mergeCell ref="A197:C197"/>
    <mergeCell ref="A178:C178"/>
    <mergeCell ref="A179:C179"/>
    <mergeCell ref="A180:C180"/>
    <mergeCell ref="A183:C183"/>
    <mergeCell ref="A184:C184"/>
    <mergeCell ref="A161:C161"/>
    <mergeCell ref="A167:C167"/>
    <mergeCell ref="A168:C168"/>
    <mergeCell ref="A177:C177"/>
    <mergeCell ref="A143:C143"/>
    <mergeCell ref="A152:C152"/>
    <mergeCell ref="A158:C158"/>
    <mergeCell ref="A151:C151"/>
    <mergeCell ref="A153:C153"/>
    <mergeCell ref="A155:C155"/>
    <mergeCell ref="A159:C159"/>
    <mergeCell ref="A160:C160"/>
    <mergeCell ref="A144:C144"/>
    <mergeCell ref="A145:C145"/>
    <mergeCell ref="A148:C148"/>
    <mergeCell ref="A149:C149"/>
    <mergeCell ref="A136:C136"/>
    <mergeCell ref="A137:C137"/>
    <mergeCell ref="A138:C138"/>
    <mergeCell ref="A142:C142"/>
    <mergeCell ref="A87:C87"/>
    <mergeCell ref="A109:C109"/>
    <mergeCell ref="A110:C110"/>
    <mergeCell ref="A116:C116"/>
    <mergeCell ref="A118:C118"/>
    <mergeCell ref="A128:C128"/>
    <mergeCell ref="A129:C129"/>
    <mergeCell ref="A10:C10"/>
    <mergeCell ref="A11:C11"/>
    <mergeCell ref="A5:H5"/>
    <mergeCell ref="A7:C7"/>
    <mergeCell ref="A1:I1"/>
    <mergeCell ref="A12:C12"/>
    <mergeCell ref="A13:C13"/>
    <mergeCell ref="A21:C21"/>
    <mergeCell ref="A14:C14"/>
    <mergeCell ref="A36:C36"/>
    <mergeCell ref="A78:C78"/>
    <mergeCell ref="A76:C76"/>
    <mergeCell ref="A37:C37"/>
    <mergeCell ref="A38:C38"/>
    <mergeCell ref="A39:C39"/>
    <mergeCell ref="A40:C40"/>
    <mergeCell ref="A77:C77"/>
    <mergeCell ref="A72:C72"/>
  </mergeCells>
  <pageMargins left="0.7" right="0.7" top="0.75" bottom="0.75" header="0.3" footer="0.3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Lovro Dabelić</cp:lastModifiedBy>
  <cp:lastPrinted>2025-07-28T09:08:04Z</cp:lastPrinted>
  <dcterms:created xsi:type="dcterms:W3CDTF">2022-08-12T12:51:27Z</dcterms:created>
  <dcterms:modified xsi:type="dcterms:W3CDTF">2025-07-30T08:15:29Z</dcterms:modified>
</cp:coreProperties>
</file>